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.semkova\Desktop\ОТКРЫТЫЙ ПОРТАЛ\на 01.09.2026\"/>
    </mc:Choice>
  </mc:AlternateContent>
  <xr:revisionPtr revIDLastSave="0" documentId="13_ncr:1_{84739419-5107-400D-8DFC-1FD0C1F9D306}" xr6:coauthVersionLast="47" xr6:coauthVersionMax="47" xr10:uidLastSave="{00000000-0000-0000-0000-000000000000}"/>
  <bookViews>
    <workbookView xWindow="45" yWindow="450" windowWidth="28755" windowHeight="15150" xr2:uid="{00000000-000D-0000-FFFF-FFFF00000000}"/>
  </bookViews>
  <sheets>
    <sheet name="01.09.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0" i="3" l="1"/>
  <c r="J91" i="3"/>
  <c r="J89" i="3"/>
  <c r="J111" i="3" s="1"/>
  <c r="H89" i="3"/>
  <c r="H106" i="3"/>
  <c r="H105" i="3"/>
  <c r="H104" i="3"/>
  <c r="H103" i="3"/>
  <c r="I111" i="3"/>
  <c r="H111" i="3"/>
  <c r="F111" i="3"/>
</calcChain>
</file>

<file path=xl/sharedStrings.xml><?xml version="1.0" encoding="utf-8"?>
<sst xmlns="http://schemas.openxmlformats.org/spreadsheetml/2006/main" count="401" uniqueCount="249">
  <si>
    <t>MA`LUMOT.</t>
  </si>
  <si>
    <t>№</t>
  </si>
  <si>
    <t>Avtotransport vositasi rusumi</t>
  </si>
  <si>
    <t>Davlat raqami</t>
  </si>
  <si>
    <t>Ishlab chiqarilgan yili</t>
  </si>
  <si>
    <t>Balansga olingan sana</t>
  </si>
  <si>
    <t>Soni</t>
  </si>
  <si>
    <t>Balannsga olingan vaqtdagi qiymati (ming so'm)</t>
  </si>
  <si>
    <t>Jihozlash xarajatlari (ming so'm)</t>
  </si>
  <si>
    <t>Xarakatlangan masofa</t>
  </si>
  <si>
    <t>Xisobot davrida xarakatlangan masofa, km</t>
  </si>
  <si>
    <t>Jami xarakatlangan masofa, km</t>
  </si>
  <si>
    <t>1.</t>
  </si>
  <si>
    <t>GAZele NEXT</t>
  </si>
  <si>
    <t>01/803 UHA</t>
  </si>
  <si>
    <t>2.</t>
  </si>
  <si>
    <t>MALIBU-2</t>
  </si>
  <si>
    <t>01/ 712 JFA</t>
  </si>
  <si>
    <t>3.</t>
  </si>
  <si>
    <t xml:space="preserve">ONIX PREMIER 2 </t>
  </si>
  <si>
    <t>01/709 UDA</t>
  </si>
  <si>
    <t>4.</t>
  </si>
  <si>
    <t xml:space="preserve">EQUINOX </t>
  </si>
  <si>
    <t>5.</t>
  </si>
  <si>
    <t xml:space="preserve">LADA "NIVA" </t>
  </si>
  <si>
    <t>01/802 UHA</t>
  </si>
  <si>
    <t>6.</t>
  </si>
  <si>
    <t>01/248 CNA</t>
  </si>
  <si>
    <t>7.</t>
  </si>
  <si>
    <t>BYD CHAZOR</t>
  </si>
  <si>
    <t>01/324 CNA</t>
  </si>
  <si>
    <t>8.</t>
  </si>
  <si>
    <t>01/752 YHA</t>
  </si>
  <si>
    <t>9.</t>
  </si>
  <si>
    <t>TRACKER-2</t>
  </si>
  <si>
    <t>01/490 JMA</t>
  </si>
  <si>
    <t>2023</t>
  </si>
  <si>
    <t>10.</t>
  </si>
  <si>
    <t>01/744 DLA</t>
  </si>
  <si>
    <t>11.</t>
  </si>
  <si>
    <t>01/202 PHA</t>
  </si>
  <si>
    <t>12.</t>
  </si>
  <si>
    <t>01/524 KNA</t>
  </si>
  <si>
    <t>13.</t>
  </si>
  <si>
    <t>MALIBU - 2</t>
  </si>
  <si>
    <t>01/729 KNA</t>
  </si>
  <si>
    <t>14.</t>
  </si>
  <si>
    <t>01/576 CNA</t>
  </si>
  <si>
    <t>15.</t>
  </si>
  <si>
    <t>01/653 CNA</t>
  </si>
  <si>
    <t>16.</t>
  </si>
  <si>
    <t>01/708 FAA</t>
  </si>
  <si>
    <t>17.</t>
  </si>
  <si>
    <t>01/ 702 LDA</t>
  </si>
  <si>
    <t>18.</t>
  </si>
  <si>
    <t>01/703 WAA</t>
  </si>
  <si>
    <t>19.</t>
  </si>
  <si>
    <t>01/710 FAA</t>
  </si>
  <si>
    <t>20.</t>
  </si>
  <si>
    <t>01/703 NBA</t>
  </si>
  <si>
    <t>21.</t>
  </si>
  <si>
    <t>01/702 OFA</t>
  </si>
  <si>
    <t>22.</t>
  </si>
  <si>
    <t>01/ 711 XDA</t>
  </si>
  <si>
    <t>23.</t>
  </si>
  <si>
    <t>BYD SONG PLUS</t>
  </si>
  <si>
    <t>01 549 KNA</t>
  </si>
  <si>
    <t>24.</t>
  </si>
  <si>
    <t>01/605 NLA</t>
  </si>
  <si>
    <t>25.</t>
  </si>
  <si>
    <t>26.</t>
  </si>
  <si>
    <t>01/744 ULA</t>
  </si>
  <si>
    <t>27.</t>
  </si>
  <si>
    <t>01/ 647 CNA</t>
  </si>
  <si>
    <t>28.</t>
  </si>
  <si>
    <t>DAMAS-2</t>
  </si>
  <si>
    <t>01/753 YHA</t>
  </si>
  <si>
    <t>29.</t>
  </si>
  <si>
    <t>01/839 SGA</t>
  </si>
  <si>
    <t>30.</t>
  </si>
  <si>
    <t>DAMAS 2</t>
  </si>
  <si>
    <t>01/851 SGA</t>
  </si>
  <si>
    <t>2020</t>
  </si>
  <si>
    <t>31.</t>
  </si>
  <si>
    <t>01/072 ZGA</t>
  </si>
  <si>
    <t>32.</t>
  </si>
  <si>
    <t>01/612 YMA</t>
  </si>
  <si>
    <t>33.</t>
  </si>
  <si>
    <t>01/374 CNA</t>
  </si>
  <si>
    <t>2025</t>
  </si>
  <si>
    <t>34.</t>
  </si>
  <si>
    <t>01/526 CNA</t>
  </si>
  <si>
    <t>35.</t>
  </si>
  <si>
    <t>01/387 RJA</t>
  </si>
  <si>
    <t>2022</t>
  </si>
  <si>
    <t>36.</t>
  </si>
  <si>
    <t>01/709 FAA</t>
  </si>
  <si>
    <t>37.</t>
  </si>
  <si>
    <t>01/138 YMA</t>
  </si>
  <si>
    <t>38.</t>
  </si>
  <si>
    <t>01/717 QBA</t>
  </si>
  <si>
    <t>39.</t>
  </si>
  <si>
    <t>01/451 CNA</t>
  </si>
  <si>
    <t>40.</t>
  </si>
  <si>
    <t>01/632 CJA</t>
  </si>
  <si>
    <t>2021</t>
  </si>
  <si>
    <t>41.</t>
  </si>
  <si>
    <t>01/475 RLA</t>
  </si>
  <si>
    <t>42.</t>
  </si>
  <si>
    <t>01/081 JHA</t>
  </si>
  <si>
    <t>43.</t>
  </si>
  <si>
    <t>01/396 CNA</t>
  </si>
  <si>
    <t>44.</t>
  </si>
  <si>
    <t>01/610 JHA</t>
  </si>
  <si>
    <t>45.</t>
  </si>
  <si>
    <t>01/536 CNA</t>
  </si>
  <si>
    <t>46.</t>
  </si>
  <si>
    <t>01/177 TCA</t>
  </si>
  <si>
    <t>47.</t>
  </si>
  <si>
    <t>01/932 CHA</t>
  </si>
  <si>
    <t>48.</t>
  </si>
  <si>
    <t>49.</t>
  </si>
  <si>
    <t>10/450AAA</t>
  </si>
  <si>
    <t>2024</t>
  </si>
  <si>
    <t>50.</t>
  </si>
  <si>
    <t>10/743DCA</t>
  </si>
  <si>
    <t>51.</t>
  </si>
  <si>
    <t>10/608 ADA</t>
  </si>
  <si>
    <t>52.</t>
  </si>
  <si>
    <t>Chevrolet NIVA</t>
  </si>
  <si>
    <t>10/818 FAA</t>
  </si>
  <si>
    <t>53.</t>
  </si>
  <si>
    <t>10/710 FBA</t>
  </si>
  <si>
    <t>54.</t>
  </si>
  <si>
    <t>10/190 YBA</t>
  </si>
  <si>
    <t>55.</t>
  </si>
  <si>
    <t>10/603 QCA</t>
  </si>
  <si>
    <t>56.</t>
  </si>
  <si>
    <t>Onix Premier 2</t>
  </si>
  <si>
    <t>10/710 VCA</t>
  </si>
  <si>
    <t>57.</t>
  </si>
  <si>
    <t>10/478 TCA</t>
  </si>
  <si>
    <t>58.</t>
  </si>
  <si>
    <t>10/739 PCA</t>
  </si>
  <si>
    <t>59.</t>
  </si>
  <si>
    <t>10/ 629 XCA</t>
  </si>
  <si>
    <t>60.</t>
  </si>
  <si>
    <t>10/176 PCA</t>
  </si>
  <si>
    <t>61.</t>
  </si>
  <si>
    <t>10/046 NBA</t>
  </si>
  <si>
    <t>62.</t>
  </si>
  <si>
    <t>01/478 KNA</t>
  </si>
  <si>
    <t>63.</t>
  </si>
  <si>
    <t>40/871 TBA</t>
  </si>
  <si>
    <t>64.</t>
  </si>
  <si>
    <t>40/102 FBA</t>
  </si>
  <si>
    <t>65.</t>
  </si>
  <si>
    <t>40/081 VBA</t>
  </si>
  <si>
    <t>66.</t>
  </si>
  <si>
    <t>40/516 UBA</t>
  </si>
  <si>
    <t>67.</t>
  </si>
  <si>
    <t>60/610 KBA</t>
  </si>
  <si>
    <t>68.</t>
  </si>
  <si>
    <t>60/301 SBA</t>
  </si>
  <si>
    <t>69.</t>
  </si>
  <si>
    <t>60/624 XBA</t>
  </si>
  <si>
    <t>70.</t>
  </si>
  <si>
    <t>BYD Song Plus CHEMPION</t>
  </si>
  <si>
    <t>60/101 YBA</t>
  </si>
  <si>
    <t>71.</t>
  </si>
  <si>
    <t>60/689 LBA</t>
  </si>
  <si>
    <t>72.</t>
  </si>
  <si>
    <t>50/703 SBA</t>
  </si>
  <si>
    <t>73.</t>
  </si>
  <si>
    <t>50/464 CBA</t>
  </si>
  <si>
    <t>74.</t>
  </si>
  <si>
    <t>20/394 SAA</t>
  </si>
  <si>
    <t>75.</t>
  </si>
  <si>
    <t>76.</t>
  </si>
  <si>
    <t>25/472 RAA</t>
  </si>
  <si>
    <t>77.</t>
  </si>
  <si>
    <t>25/253 ZAA</t>
  </si>
  <si>
    <t>78.</t>
  </si>
  <si>
    <t>25/121 NAA</t>
  </si>
  <si>
    <t>79.</t>
  </si>
  <si>
    <t>30/317 KBA</t>
  </si>
  <si>
    <t>80.</t>
  </si>
  <si>
    <t>EQUINOX AT 3LT</t>
  </si>
  <si>
    <t>30/153 SAA</t>
  </si>
  <si>
    <t>81.</t>
  </si>
  <si>
    <t>30/457 MBA</t>
  </si>
  <si>
    <t>82.</t>
  </si>
  <si>
    <t>85/441 GBA</t>
  </si>
  <si>
    <t>83.</t>
  </si>
  <si>
    <t>85/440 UAA</t>
  </si>
  <si>
    <t>84.</t>
  </si>
  <si>
    <t>85/358 ABA</t>
  </si>
  <si>
    <t>85.</t>
  </si>
  <si>
    <t>80/164 RBA</t>
  </si>
  <si>
    <t>86.</t>
  </si>
  <si>
    <t>80/116 SBA</t>
  </si>
  <si>
    <t>87.</t>
  </si>
  <si>
    <t>80/797 PBA</t>
  </si>
  <si>
    <t>88.</t>
  </si>
  <si>
    <t>80/339 SBA</t>
  </si>
  <si>
    <t>89.</t>
  </si>
  <si>
    <t>GAZEL-А65R33-60</t>
  </si>
  <si>
    <t>80/847 GBA</t>
  </si>
  <si>
    <t>2019</t>
  </si>
  <si>
    <t>90.</t>
  </si>
  <si>
    <t>90/751 LBA</t>
  </si>
  <si>
    <t>91.</t>
  </si>
  <si>
    <t>90/236 SBA</t>
  </si>
  <si>
    <t>92.</t>
  </si>
  <si>
    <t>90/501 LBA</t>
  </si>
  <si>
    <t>93.</t>
  </si>
  <si>
    <t>95/975 KBA</t>
  </si>
  <si>
    <t>94.</t>
  </si>
  <si>
    <t>95/970 MBA</t>
  </si>
  <si>
    <t>95.</t>
  </si>
  <si>
    <t>95/913 BBA</t>
  </si>
  <si>
    <t>96.</t>
  </si>
  <si>
    <t>95/840 BBA</t>
  </si>
  <si>
    <t>97.</t>
  </si>
  <si>
    <t>95/453 OBA</t>
  </si>
  <si>
    <t>98.</t>
  </si>
  <si>
    <t>95/090 AAA</t>
  </si>
  <si>
    <t>99.</t>
  </si>
  <si>
    <t>75/070 HBA</t>
  </si>
  <si>
    <t>100.</t>
  </si>
  <si>
    <t>01/026 КНА</t>
  </si>
  <si>
    <t>101.</t>
  </si>
  <si>
    <t>01/251 EНA</t>
  </si>
  <si>
    <t>20200</t>
  </si>
  <si>
    <t>102.</t>
  </si>
  <si>
    <t>75/033 SAA</t>
  </si>
  <si>
    <t>103.</t>
  </si>
  <si>
    <t>KIA - SORENTO PRESTIJE 3.5</t>
  </si>
  <si>
    <t>75/202 CBA</t>
  </si>
  <si>
    <t>70/709 SBA</t>
  </si>
  <si>
    <t>70/070 ZBA</t>
  </si>
  <si>
    <t>70/203 HBA</t>
  </si>
  <si>
    <t>01/ 703 AAP</t>
  </si>
  <si>
    <t>104.</t>
  </si>
  <si>
    <t>01.09.2026 yil holatiga</t>
  </si>
  <si>
    <t>Xisobot yilining 1-sentybr xolatiga</t>
  </si>
  <si>
    <t>Saqlash xarajatlari         (ming so'm)</t>
  </si>
  <si>
    <t>20/010 ZBA</t>
  </si>
  <si>
    <t>"O‘zsanoatqurilishbank" ATB  tasarrufidagi xizmat avtotransport vositalarining 2026 yil 1-iuyndan 1-sentybr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</si>
</sst>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\ _₽_-;\-* #,##0.0\ _₽_-;_-* &quot;-&quot;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</cellStyleXfs>
  <cellXfs count="62">
    <xf numFmtId="0" fontId="0" fillId="0" borderId="0" xfId="0"/>
    <xf numFmtId="0" fontId="3" fillId="0" borderId="1" xfId="0" applyFont="1" applyBorder="1" applyAlignment="1">
      <alignment vertical="center"/>
    </xf>
    <xf numFmtId="166" fontId="0" fillId="0" borderId="0" xfId="0" applyNumberFormat="1"/>
    <xf numFmtId="0" fontId="0" fillId="2" borderId="0" xfId="0" applyFill="1"/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" fontId="6" fillId="2" borderId="16" xfId="0" applyNumberFormat="1" applyFont="1" applyFill="1" applyBorder="1" applyAlignment="1">
      <alignment horizontal="right" vertical="top"/>
    </xf>
    <xf numFmtId="49" fontId="6" fillId="2" borderId="17" xfId="0" applyNumberFormat="1" applyFont="1" applyFill="1" applyBorder="1" applyAlignment="1">
      <alignment horizontal="left" vertical="top" wrapText="1"/>
    </xf>
    <xf numFmtId="49" fontId="6" fillId="2" borderId="18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4" fontId="6" fillId="2" borderId="19" xfId="0" applyNumberFormat="1" applyFont="1" applyFill="1" applyBorder="1" applyAlignment="1">
      <alignment horizontal="center" vertical="top" wrapText="1"/>
    </xf>
    <xf numFmtId="4" fontId="6" fillId="2" borderId="18" xfId="0" applyNumberFormat="1" applyFont="1" applyFill="1" applyBorder="1" applyAlignment="1">
      <alignment horizontal="right" vertical="top"/>
    </xf>
    <xf numFmtId="4" fontId="6" fillId="2" borderId="20" xfId="0" applyNumberFormat="1" applyFont="1" applyFill="1" applyBorder="1" applyAlignment="1">
      <alignment horizontal="right" vertical="top"/>
    </xf>
    <xf numFmtId="49" fontId="6" fillId="2" borderId="21" xfId="0" applyNumberFormat="1" applyFont="1" applyFill="1" applyBorder="1" applyAlignment="1">
      <alignment horizontal="left" vertical="top" wrapText="1"/>
    </xf>
    <xf numFmtId="49" fontId="6" fillId="2" borderId="22" xfId="0" applyNumberFormat="1" applyFont="1" applyFill="1" applyBorder="1" applyAlignment="1">
      <alignment horizontal="center" vertical="top" wrapText="1"/>
    </xf>
    <xf numFmtId="49" fontId="6" fillId="2" borderId="23" xfId="0" applyNumberFormat="1" applyFont="1" applyFill="1" applyBorder="1" applyAlignment="1">
      <alignment horizontal="center" vertical="top" wrapText="1"/>
    </xf>
    <xf numFmtId="14" fontId="6" fillId="2" borderId="24" xfId="0" applyNumberFormat="1" applyFont="1" applyFill="1" applyBorder="1" applyAlignment="1">
      <alignment horizontal="center" vertical="top" wrapText="1"/>
    </xf>
    <xf numFmtId="4" fontId="6" fillId="2" borderId="22" xfId="0" applyNumberFormat="1" applyFont="1" applyFill="1" applyBorder="1" applyAlignment="1">
      <alignment horizontal="right" vertical="top"/>
    </xf>
    <xf numFmtId="4" fontId="6" fillId="2" borderId="26" xfId="0" applyNumberFormat="1" applyFont="1" applyFill="1" applyBorder="1" applyAlignment="1">
      <alignment horizontal="right" vertical="top"/>
    </xf>
    <xf numFmtId="49" fontId="6" fillId="2" borderId="27" xfId="0" applyNumberFormat="1" applyFont="1" applyFill="1" applyBorder="1" applyAlignment="1">
      <alignment horizontal="left" vertical="top" wrapText="1"/>
    </xf>
    <xf numFmtId="49" fontId="6" fillId="2" borderId="27" xfId="0" applyNumberFormat="1" applyFont="1" applyFill="1" applyBorder="1" applyAlignment="1">
      <alignment horizontal="center" vertical="top" wrapText="1"/>
    </xf>
    <xf numFmtId="14" fontId="6" fillId="2" borderId="28" xfId="0" applyNumberFormat="1" applyFont="1" applyFill="1" applyBorder="1" applyAlignment="1">
      <alignment horizontal="center" vertical="top" wrapText="1"/>
    </xf>
    <xf numFmtId="4" fontId="6" fillId="2" borderId="27" xfId="0" applyNumberFormat="1" applyFont="1" applyFill="1" applyBorder="1" applyAlignment="1">
      <alignment horizontal="right" vertical="top"/>
    </xf>
    <xf numFmtId="4" fontId="6" fillId="2" borderId="11" xfId="0" applyNumberFormat="1" applyFont="1" applyFill="1" applyBorder="1" applyAlignment="1">
      <alignment horizontal="right" vertical="top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center" vertical="top" wrapText="1"/>
    </xf>
    <xf numFmtId="14" fontId="6" fillId="2" borderId="14" xfId="0" applyNumberFormat="1" applyFont="1" applyFill="1" applyBorder="1" applyAlignment="1">
      <alignment horizontal="center" vertical="top" wrapText="1"/>
    </xf>
    <xf numFmtId="4" fontId="6" fillId="2" borderId="13" xfId="0" applyNumberFormat="1" applyFont="1" applyFill="1" applyBorder="1" applyAlignment="1">
      <alignment horizontal="right" vertical="top"/>
    </xf>
    <xf numFmtId="4" fontId="6" fillId="2" borderId="29" xfId="0" applyNumberFormat="1" applyFont="1" applyFill="1" applyBorder="1" applyAlignment="1">
      <alignment horizontal="right" vertical="top"/>
    </xf>
    <xf numFmtId="49" fontId="6" fillId="2" borderId="30" xfId="0" applyNumberFormat="1" applyFont="1" applyFill="1" applyBorder="1" applyAlignment="1">
      <alignment horizontal="left" vertical="top" wrapText="1"/>
    </xf>
    <xf numFmtId="49" fontId="6" fillId="2" borderId="31" xfId="0" applyNumberFormat="1" applyFont="1" applyFill="1" applyBorder="1" applyAlignment="1">
      <alignment horizontal="center" vertical="top" wrapText="1"/>
    </xf>
    <xf numFmtId="49" fontId="6" fillId="2" borderId="30" xfId="0" applyNumberFormat="1" applyFont="1" applyFill="1" applyBorder="1" applyAlignment="1">
      <alignment horizontal="center" vertical="top" wrapText="1"/>
    </xf>
    <xf numFmtId="14" fontId="6" fillId="2" borderId="32" xfId="0" applyNumberFormat="1" applyFont="1" applyFill="1" applyBorder="1" applyAlignment="1">
      <alignment horizontal="center" vertical="top" wrapText="1"/>
    </xf>
    <xf numFmtId="4" fontId="6" fillId="2" borderId="31" xfId="0" applyNumberFormat="1" applyFont="1" applyFill="1" applyBorder="1" applyAlignment="1">
      <alignment horizontal="right" vertical="top"/>
    </xf>
    <xf numFmtId="0" fontId="0" fillId="3" borderId="27" xfId="0" applyFill="1" applyBorder="1"/>
    <xf numFmtId="164" fontId="7" fillId="3" borderId="27" xfId="1" applyNumberFormat="1" applyFont="1" applyFill="1" applyBorder="1" applyAlignment="1">
      <alignment horizontal="center" vertical="top" wrapText="1"/>
    </xf>
    <xf numFmtId="164" fontId="6" fillId="2" borderId="30" xfId="1" applyNumberFormat="1" applyFont="1" applyFill="1" applyBorder="1" applyAlignment="1">
      <alignment horizontal="center" vertical="top" wrapText="1"/>
    </xf>
    <xf numFmtId="164" fontId="6" fillId="2" borderId="31" xfId="1" applyNumberFormat="1" applyFont="1" applyFill="1" applyBorder="1" applyAlignment="1">
      <alignment horizontal="center" vertical="top" wrapText="1"/>
    </xf>
    <xf numFmtId="165" fontId="6" fillId="2" borderId="30" xfId="1" applyNumberFormat="1" applyFont="1" applyFill="1" applyBorder="1" applyAlignment="1">
      <alignment horizontal="right" vertical="top" wrapText="1"/>
    </xf>
    <xf numFmtId="164" fontId="6" fillId="2" borderId="4" xfId="1" applyNumberFormat="1" applyFont="1" applyFill="1" applyBorder="1" applyAlignment="1">
      <alignment vertical="top" wrapText="1"/>
    </xf>
    <xf numFmtId="164" fontId="6" fillId="2" borderId="12" xfId="1" applyNumberFormat="1" applyFont="1" applyFill="1" applyBorder="1" applyAlignment="1">
      <alignment horizontal="center" vertical="top" wrapText="1"/>
    </xf>
    <xf numFmtId="164" fontId="6" fillId="2" borderId="13" xfId="1" applyNumberFormat="1" applyFont="1" applyFill="1" applyBorder="1" applyAlignment="1">
      <alignment horizontal="center" vertical="top" wrapText="1"/>
    </xf>
    <xf numFmtId="165" fontId="6" fillId="2" borderId="12" xfId="1" applyNumberFormat="1" applyFont="1" applyFill="1" applyBorder="1" applyAlignment="1">
      <alignment horizontal="right" vertical="top" wrapText="1"/>
    </xf>
    <xf numFmtId="164" fontId="6" fillId="2" borderId="15" xfId="1" applyNumberFormat="1" applyFont="1" applyFill="1" applyBorder="1" applyAlignment="1">
      <alignment vertical="top" wrapText="1"/>
    </xf>
    <xf numFmtId="164" fontId="6" fillId="2" borderId="25" xfId="1" applyNumberFormat="1" applyFont="1" applyFill="1" applyBorder="1" applyAlignment="1">
      <alignment horizontal="center" vertical="top" wrapText="1"/>
    </xf>
    <xf numFmtId="165" fontId="6" fillId="2" borderId="23" xfId="1" applyNumberFormat="1" applyFont="1" applyFill="1" applyBorder="1" applyAlignment="1">
      <alignment horizontal="right" vertical="top" wrapText="1"/>
    </xf>
    <xf numFmtId="164" fontId="6" fillId="2" borderId="28" xfId="1" applyNumberFormat="1" applyFont="1" applyFill="1" applyBorder="1" applyAlignment="1">
      <alignment horizontal="center" vertical="top" wrapText="1"/>
    </xf>
    <xf numFmtId="165" fontId="6" fillId="2" borderId="27" xfId="1" applyNumberFormat="1" applyFont="1" applyFill="1" applyBorder="1" applyAlignment="1">
      <alignment horizontal="right" vertical="top" wrapText="1"/>
    </xf>
    <xf numFmtId="164" fontId="6" fillId="2" borderId="23" xfId="1" applyNumberFormat="1" applyFont="1" applyFill="1" applyBorder="1" applyAlignment="1">
      <alignment horizontal="center" vertical="top" wrapText="1"/>
    </xf>
    <xf numFmtId="165" fontId="6" fillId="2" borderId="33" xfId="1" applyNumberFormat="1" applyFont="1" applyFill="1" applyBorder="1" applyAlignment="1">
      <alignment horizontal="right" vertical="top" wrapText="1"/>
    </xf>
    <xf numFmtId="164" fontId="6" fillId="2" borderId="34" xfId="1" applyNumberFormat="1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 xr:uid="{C7D72B57-4867-4D44-8F21-CB9DE5DBAE94}"/>
    <cellStyle name="Обычный 3" xfId="3" xr:uid="{CAA6E682-3ADD-4830-8A33-B8A67935FDD6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9F93-6BE5-4D7E-A857-A41A025B1666}">
  <dimension ref="A1:M111"/>
  <sheetViews>
    <sheetView tabSelected="1" zoomScale="130" zoomScaleNormal="130" workbookViewId="0">
      <selection activeCell="Q15" sqref="Q15"/>
    </sheetView>
  </sheetViews>
  <sheetFormatPr defaultRowHeight="15" x14ac:dyDescent="0.25"/>
  <cols>
    <col min="1" max="1" width="4.7109375" customWidth="1"/>
    <col min="2" max="2" width="24.140625" customWidth="1"/>
    <col min="3" max="3" width="12.28515625" customWidth="1"/>
    <col min="4" max="4" width="10.140625" customWidth="1"/>
    <col min="5" max="5" width="12.28515625" customWidth="1"/>
    <col min="6" max="6" width="7.7109375" customWidth="1"/>
    <col min="7" max="7" width="16.140625" customWidth="1"/>
    <col min="8" max="8" width="13" customWidth="1"/>
    <col min="9" max="9" width="12" customWidth="1"/>
    <col min="10" max="10" width="12.85546875" customWidth="1"/>
    <col min="11" max="11" width="12.5703125" customWidth="1"/>
    <col min="12" max="12" width="9.140625" customWidth="1"/>
    <col min="13" max="13" width="9.140625" hidden="1" customWidth="1"/>
  </cols>
  <sheetData>
    <row r="1" spans="1:12" ht="15.75" x14ac:dyDescent="0.25">
      <c r="B1" s="58" t="s">
        <v>248</v>
      </c>
      <c r="C1" s="58"/>
      <c r="D1" s="58"/>
      <c r="E1" s="58"/>
      <c r="F1" s="58"/>
      <c r="G1" s="58"/>
      <c r="H1" s="58"/>
      <c r="I1" s="58"/>
      <c r="J1" s="58"/>
    </row>
    <row r="2" spans="1:12" ht="15.75" x14ac:dyDescent="0.25">
      <c r="B2" s="58" t="s">
        <v>0</v>
      </c>
      <c r="C2" s="58"/>
      <c r="D2" s="58"/>
      <c r="E2" s="58"/>
      <c r="F2" s="58"/>
      <c r="G2" s="58"/>
      <c r="H2" s="58"/>
      <c r="I2" s="58"/>
      <c r="J2" s="58"/>
    </row>
    <row r="3" spans="1:12" ht="15.75" thickBot="1" x14ac:dyDescent="0.3">
      <c r="H3" s="1"/>
      <c r="I3" s="1"/>
      <c r="J3" s="59" t="s">
        <v>244</v>
      </c>
      <c r="K3" s="59"/>
    </row>
    <row r="4" spans="1:12" ht="25.5" customHeight="1" x14ac:dyDescent="0.25">
      <c r="A4" s="60" t="s">
        <v>1</v>
      </c>
      <c r="B4" s="51" t="s">
        <v>2</v>
      </c>
      <c r="C4" s="51" t="s">
        <v>3</v>
      </c>
      <c r="D4" s="51" t="s">
        <v>4</v>
      </c>
      <c r="E4" s="51" t="s">
        <v>5</v>
      </c>
      <c r="F4" s="51" t="s">
        <v>6</v>
      </c>
      <c r="G4" s="51" t="s">
        <v>7</v>
      </c>
      <c r="H4" s="51" t="s">
        <v>246</v>
      </c>
      <c r="I4" s="51" t="s">
        <v>8</v>
      </c>
      <c r="J4" s="53" t="s">
        <v>9</v>
      </c>
      <c r="K4" s="54"/>
    </row>
    <row r="5" spans="1:12" ht="32.25" thickBot="1" x14ac:dyDescent="0.3">
      <c r="A5" s="61"/>
      <c r="B5" s="52"/>
      <c r="C5" s="52"/>
      <c r="D5" s="52"/>
      <c r="E5" s="52"/>
      <c r="F5" s="52"/>
      <c r="G5" s="52"/>
      <c r="H5" s="52"/>
      <c r="I5" s="52"/>
      <c r="J5" s="4" t="s">
        <v>10</v>
      </c>
      <c r="K5" s="5" t="s">
        <v>11</v>
      </c>
    </row>
    <row r="6" spans="1:12" ht="15.75" customHeight="1" thickBot="1" x14ac:dyDescent="0.3">
      <c r="A6" s="55" t="s">
        <v>245</v>
      </c>
      <c r="B6" s="56"/>
      <c r="C6" s="56"/>
      <c r="D6" s="56"/>
      <c r="E6" s="56"/>
      <c r="F6" s="56"/>
      <c r="G6" s="56"/>
      <c r="H6" s="56"/>
      <c r="I6" s="56"/>
      <c r="J6" s="56"/>
      <c r="K6" s="57"/>
    </row>
    <row r="7" spans="1:12" x14ac:dyDescent="0.25">
      <c r="A7" s="28" t="s">
        <v>12</v>
      </c>
      <c r="B7" s="29" t="s">
        <v>13</v>
      </c>
      <c r="C7" s="30" t="s">
        <v>14</v>
      </c>
      <c r="D7" s="31">
        <v>2021</v>
      </c>
      <c r="E7" s="32">
        <v>44368</v>
      </c>
      <c r="F7" s="31">
        <v>1</v>
      </c>
      <c r="G7" s="33">
        <v>209057863.36000001</v>
      </c>
      <c r="H7" s="36">
        <v>1534378</v>
      </c>
      <c r="I7" s="37"/>
      <c r="J7" s="38">
        <v>7335</v>
      </c>
      <c r="K7" s="39">
        <v>113676</v>
      </c>
      <c r="L7" s="2"/>
    </row>
    <row r="8" spans="1:12" ht="14.25" customHeight="1" x14ac:dyDescent="0.25">
      <c r="A8" s="6" t="s">
        <v>15</v>
      </c>
      <c r="B8" s="7" t="s">
        <v>16</v>
      </c>
      <c r="C8" s="8" t="s">
        <v>17</v>
      </c>
      <c r="D8" s="9">
        <v>2020</v>
      </c>
      <c r="E8" s="10">
        <v>43970</v>
      </c>
      <c r="F8" s="9">
        <v>1</v>
      </c>
      <c r="G8" s="11">
        <v>324847950</v>
      </c>
      <c r="H8" s="40">
        <v>2296120</v>
      </c>
      <c r="I8" s="41"/>
      <c r="J8" s="42">
        <v>16853</v>
      </c>
      <c r="K8" s="43">
        <v>330335</v>
      </c>
      <c r="L8" s="2"/>
    </row>
    <row r="9" spans="1:12" ht="15" customHeight="1" x14ac:dyDescent="0.25">
      <c r="A9" s="6" t="s">
        <v>18</v>
      </c>
      <c r="B9" s="7" t="s">
        <v>19</v>
      </c>
      <c r="C9" s="8" t="s">
        <v>20</v>
      </c>
      <c r="D9" s="9">
        <v>2023</v>
      </c>
      <c r="E9" s="10">
        <v>45573</v>
      </c>
      <c r="F9" s="9">
        <v>1</v>
      </c>
      <c r="G9" s="11">
        <v>215507000</v>
      </c>
      <c r="H9" s="40">
        <v>0</v>
      </c>
      <c r="I9" s="41"/>
      <c r="J9" s="42">
        <v>5599</v>
      </c>
      <c r="K9" s="43">
        <v>91921</v>
      </c>
      <c r="L9" s="2"/>
    </row>
    <row r="10" spans="1:12" x14ac:dyDescent="0.25">
      <c r="A10" s="6" t="s">
        <v>21</v>
      </c>
      <c r="B10" s="7" t="s">
        <v>22</v>
      </c>
      <c r="C10" s="8" t="s">
        <v>242</v>
      </c>
      <c r="D10" s="9">
        <v>2022</v>
      </c>
      <c r="E10" s="10">
        <v>44820</v>
      </c>
      <c r="F10" s="9">
        <v>1</v>
      </c>
      <c r="G10" s="11">
        <v>450435000</v>
      </c>
      <c r="H10" s="40">
        <v>5167946</v>
      </c>
      <c r="I10" s="41"/>
      <c r="J10" s="42">
        <v>20689</v>
      </c>
      <c r="K10" s="43">
        <v>301208</v>
      </c>
      <c r="L10" s="2"/>
    </row>
    <row r="11" spans="1:12" x14ac:dyDescent="0.25">
      <c r="A11" s="6" t="s">
        <v>23</v>
      </c>
      <c r="B11" s="7" t="s">
        <v>24</v>
      </c>
      <c r="C11" s="8" t="s">
        <v>25</v>
      </c>
      <c r="D11" s="9">
        <v>2021</v>
      </c>
      <c r="E11" s="10">
        <v>44368</v>
      </c>
      <c r="F11" s="9">
        <v>1</v>
      </c>
      <c r="G11" s="11">
        <v>160893365.91999999</v>
      </c>
      <c r="H11" s="40">
        <v>0</v>
      </c>
      <c r="I11" s="41"/>
      <c r="J11" s="42">
        <v>5716</v>
      </c>
      <c r="K11" s="43">
        <v>116237</v>
      </c>
      <c r="L11" s="2"/>
    </row>
    <row r="12" spans="1:12" x14ac:dyDescent="0.25">
      <c r="A12" s="6" t="s">
        <v>26</v>
      </c>
      <c r="B12" s="7" t="s">
        <v>19</v>
      </c>
      <c r="C12" s="8" t="s">
        <v>27</v>
      </c>
      <c r="D12" s="9">
        <v>2025</v>
      </c>
      <c r="E12" s="10">
        <v>45860</v>
      </c>
      <c r="F12" s="9">
        <v>1</v>
      </c>
      <c r="G12" s="11">
        <v>211624800</v>
      </c>
      <c r="H12" s="40">
        <v>681294</v>
      </c>
      <c r="I12" s="41"/>
      <c r="J12" s="42">
        <v>6122</v>
      </c>
      <c r="K12" s="43">
        <v>31196</v>
      </c>
      <c r="L12" s="2"/>
    </row>
    <row r="13" spans="1:12" x14ac:dyDescent="0.25">
      <c r="A13" s="6" t="s">
        <v>28</v>
      </c>
      <c r="B13" s="7" t="s">
        <v>29</v>
      </c>
      <c r="C13" s="8" t="s">
        <v>30</v>
      </c>
      <c r="D13" s="9">
        <v>2024</v>
      </c>
      <c r="E13" s="10">
        <v>45860</v>
      </c>
      <c r="F13" s="9">
        <v>1</v>
      </c>
      <c r="G13" s="11">
        <v>302300000</v>
      </c>
      <c r="H13" s="40">
        <v>1957935</v>
      </c>
      <c r="I13" s="41"/>
      <c r="J13" s="42">
        <v>8400</v>
      </c>
      <c r="K13" s="43">
        <v>55197</v>
      </c>
      <c r="L13" s="2"/>
    </row>
    <row r="14" spans="1:12" x14ac:dyDescent="0.25">
      <c r="A14" s="6" t="s">
        <v>31</v>
      </c>
      <c r="B14" s="7" t="s">
        <v>29</v>
      </c>
      <c r="C14" s="8" t="s">
        <v>32</v>
      </c>
      <c r="D14" s="9">
        <v>2021</v>
      </c>
      <c r="E14" s="10">
        <v>44368</v>
      </c>
      <c r="F14" s="9">
        <v>1</v>
      </c>
      <c r="G14" s="11">
        <v>78876500</v>
      </c>
      <c r="H14" s="40">
        <v>1398622</v>
      </c>
      <c r="I14" s="41"/>
      <c r="J14" s="42">
        <v>4024</v>
      </c>
      <c r="K14" s="43">
        <v>155947</v>
      </c>
      <c r="L14" s="2"/>
    </row>
    <row r="15" spans="1:12" x14ac:dyDescent="0.25">
      <c r="A15" s="6" t="s">
        <v>33</v>
      </c>
      <c r="B15" s="7" t="s">
        <v>34</v>
      </c>
      <c r="C15" s="8" t="s">
        <v>35</v>
      </c>
      <c r="D15" s="9" t="s">
        <v>36</v>
      </c>
      <c r="E15" s="10">
        <v>45482</v>
      </c>
      <c r="F15" s="9">
        <v>1</v>
      </c>
      <c r="G15" s="11">
        <v>249944000</v>
      </c>
      <c r="H15" s="40">
        <v>2135224</v>
      </c>
      <c r="I15" s="41">
        <v>384000</v>
      </c>
      <c r="J15" s="42">
        <v>14278</v>
      </c>
      <c r="K15" s="43">
        <v>158400</v>
      </c>
      <c r="L15" s="2"/>
    </row>
    <row r="16" spans="1:12" x14ac:dyDescent="0.25">
      <c r="A16" s="6" t="s">
        <v>37</v>
      </c>
      <c r="B16" s="7" t="s">
        <v>29</v>
      </c>
      <c r="C16" s="8" t="s">
        <v>38</v>
      </c>
      <c r="D16" s="9">
        <v>2024</v>
      </c>
      <c r="E16" s="10">
        <v>45607</v>
      </c>
      <c r="F16" s="9">
        <v>1</v>
      </c>
      <c r="G16" s="11">
        <v>285428000</v>
      </c>
      <c r="H16" s="40">
        <v>0</v>
      </c>
      <c r="I16" s="41"/>
      <c r="J16" s="42">
        <v>8529</v>
      </c>
      <c r="K16" s="43">
        <v>66921</v>
      </c>
      <c r="L16" s="2"/>
    </row>
    <row r="17" spans="1:12" x14ac:dyDescent="0.25">
      <c r="A17" s="6" t="s">
        <v>39</v>
      </c>
      <c r="B17" s="7" t="s">
        <v>16</v>
      </c>
      <c r="C17" s="8" t="s">
        <v>40</v>
      </c>
      <c r="D17" s="9">
        <v>2021</v>
      </c>
      <c r="E17" s="10">
        <v>44868</v>
      </c>
      <c r="F17" s="9">
        <v>1</v>
      </c>
      <c r="G17" s="11">
        <v>406365000</v>
      </c>
      <c r="H17" s="40">
        <v>14593770</v>
      </c>
      <c r="I17" s="41"/>
      <c r="J17" s="42">
        <v>10126</v>
      </c>
      <c r="K17" s="43">
        <v>167576</v>
      </c>
      <c r="L17" s="2"/>
    </row>
    <row r="18" spans="1:12" x14ac:dyDescent="0.25">
      <c r="A18" s="6" t="s">
        <v>41</v>
      </c>
      <c r="B18" s="7" t="s">
        <v>16</v>
      </c>
      <c r="C18" s="8" t="s">
        <v>42</v>
      </c>
      <c r="D18" s="9">
        <v>2023</v>
      </c>
      <c r="E18" s="10">
        <v>45463</v>
      </c>
      <c r="F18" s="9">
        <v>1</v>
      </c>
      <c r="G18" s="11">
        <v>419512460</v>
      </c>
      <c r="H18" s="40">
        <v>0</v>
      </c>
      <c r="I18" s="41"/>
      <c r="J18" s="42">
        <v>8653</v>
      </c>
      <c r="K18" s="43">
        <v>128684</v>
      </c>
      <c r="L18" s="2"/>
    </row>
    <row r="19" spans="1:12" x14ac:dyDescent="0.25">
      <c r="A19" s="6" t="s">
        <v>43</v>
      </c>
      <c r="B19" s="7" t="s">
        <v>44</v>
      </c>
      <c r="C19" s="8" t="s">
        <v>45</v>
      </c>
      <c r="D19" s="9">
        <v>2021</v>
      </c>
      <c r="E19" s="10">
        <v>45967</v>
      </c>
      <c r="F19" s="9">
        <v>1</v>
      </c>
      <c r="G19" s="11">
        <v>369409750</v>
      </c>
      <c r="H19" s="40">
        <v>16824526</v>
      </c>
      <c r="I19" s="41"/>
      <c r="J19" s="42">
        <v>13302</v>
      </c>
      <c r="K19" s="43">
        <v>215450</v>
      </c>
      <c r="L19" s="2"/>
    </row>
    <row r="20" spans="1:12" x14ac:dyDescent="0.25">
      <c r="A20" s="6" t="s">
        <v>46</v>
      </c>
      <c r="B20" s="7" t="s">
        <v>29</v>
      </c>
      <c r="C20" s="8" t="s">
        <v>47</v>
      </c>
      <c r="D20" s="9">
        <v>2024</v>
      </c>
      <c r="E20" s="10">
        <v>45860</v>
      </c>
      <c r="F20" s="9">
        <v>1</v>
      </c>
      <c r="G20" s="11">
        <v>302300000</v>
      </c>
      <c r="H20" s="40">
        <v>270030</v>
      </c>
      <c r="I20" s="41"/>
      <c r="J20" s="42">
        <v>14957</v>
      </c>
      <c r="K20" s="43">
        <v>90228</v>
      </c>
      <c r="L20" s="2"/>
    </row>
    <row r="21" spans="1:12" x14ac:dyDescent="0.25">
      <c r="A21" s="6" t="s">
        <v>48</v>
      </c>
      <c r="B21" s="7" t="s">
        <v>29</v>
      </c>
      <c r="C21" s="8" t="s">
        <v>49</v>
      </c>
      <c r="D21" s="9">
        <v>2024</v>
      </c>
      <c r="E21" s="10">
        <v>45860</v>
      </c>
      <c r="F21" s="9">
        <v>1</v>
      </c>
      <c r="G21" s="11">
        <v>302300000</v>
      </c>
      <c r="H21" s="40">
        <v>3450000</v>
      </c>
      <c r="I21" s="41"/>
      <c r="J21" s="42">
        <v>17522</v>
      </c>
      <c r="K21" s="43">
        <v>93794</v>
      </c>
      <c r="L21" s="2"/>
    </row>
    <row r="22" spans="1:12" x14ac:dyDescent="0.25">
      <c r="A22" s="6" t="s">
        <v>50</v>
      </c>
      <c r="B22" s="7" t="s">
        <v>29</v>
      </c>
      <c r="C22" s="8" t="s">
        <v>51</v>
      </c>
      <c r="D22" s="9">
        <v>2025</v>
      </c>
      <c r="E22" s="10">
        <v>45860</v>
      </c>
      <c r="F22" s="9">
        <v>1</v>
      </c>
      <c r="G22" s="11">
        <v>302300000</v>
      </c>
      <c r="H22" s="40">
        <v>0</v>
      </c>
      <c r="I22" s="41"/>
      <c r="J22" s="42">
        <v>8472</v>
      </c>
      <c r="K22" s="43">
        <v>46999</v>
      </c>
      <c r="L22" s="2"/>
    </row>
    <row r="23" spans="1:12" x14ac:dyDescent="0.25">
      <c r="A23" s="6" t="s">
        <v>52</v>
      </c>
      <c r="B23" s="7" t="s">
        <v>16</v>
      </c>
      <c r="C23" s="8" t="s">
        <v>53</v>
      </c>
      <c r="D23" s="9">
        <v>2025</v>
      </c>
      <c r="E23" s="10">
        <v>45861</v>
      </c>
      <c r="F23" s="9">
        <v>1</v>
      </c>
      <c r="G23" s="11">
        <v>419000960</v>
      </c>
      <c r="H23" s="40">
        <v>2580202</v>
      </c>
      <c r="I23" s="41">
        <v>384000</v>
      </c>
      <c r="J23" s="42">
        <v>17421</v>
      </c>
      <c r="K23" s="43">
        <v>57119</v>
      </c>
      <c r="L23" s="2"/>
    </row>
    <row r="24" spans="1:12" x14ac:dyDescent="0.25">
      <c r="A24" s="6" t="s">
        <v>54</v>
      </c>
      <c r="B24" s="7" t="s">
        <v>16</v>
      </c>
      <c r="C24" s="8" t="s">
        <v>55</v>
      </c>
      <c r="D24" s="9">
        <v>2025</v>
      </c>
      <c r="E24" s="10">
        <v>45861</v>
      </c>
      <c r="F24" s="9">
        <v>1</v>
      </c>
      <c r="G24" s="11">
        <v>419000960</v>
      </c>
      <c r="H24" s="40">
        <v>7263784</v>
      </c>
      <c r="I24" s="41">
        <v>384000</v>
      </c>
      <c r="J24" s="42">
        <v>16603</v>
      </c>
      <c r="K24" s="43">
        <v>65570</v>
      </c>
      <c r="L24" s="2"/>
    </row>
    <row r="25" spans="1:12" x14ac:dyDescent="0.25">
      <c r="A25" s="6" t="s">
        <v>56</v>
      </c>
      <c r="B25" s="7" t="s">
        <v>16</v>
      </c>
      <c r="C25" s="8" t="s">
        <v>57</v>
      </c>
      <c r="D25" s="9">
        <v>2025</v>
      </c>
      <c r="E25" s="10">
        <v>45861</v>
      </c>
      <c r="F25" s="9">
        <v>1</v>
      </c>
      <c r="G25" s="11">
        <v>419000960</v>
      </c>
      <c r="H25" s="40">
        <v>1563708</v>
      </c>
      <c r="I25" s="41">
        <v>384000</v>
      </c>
      <c r="J25" s="42">
        <v>17901</v>
      </c>
      <c r="K25" s="43">
        <v>78285</v>
      </c>
      <c r="L25" s="2"/>
    </row>
    <row r="26" spans="1:12" x14ac:dyDescent="0.25">
      <c r="A26" s="6" t="s">
        <v>58</v>
      </c>
      <c r="B26" s="7" t="s">
        <v>16</v>
      </c>
      <c r="C26" s="8" t="s">
        <v>59</v>
      </c>
      <c r="D26" s="9">
        <v>2025</v>
      </c>
      <c r="E26" s="10">
        <v>45861</v>
      </c>
      <c r="F26" s="9">
        <v>1</v>
      </c>
      <c r="G26" s="11">
        <v>419000960</v>
      </c>
      <c r="H26" s="40">
        <v>3103114</v>
      </c>
      <c r="I26" s="41">
        <v>384000</v>
      </c>
      <c r="J26" s="42">
        <v>11426</v>
      </c>
      <c r="K26" s="43">
        <v>48709</v>
      </c>
      <c r="L26" s="2"/>
    </row>
    <row r="27" spans="1:12" x14ac:dyDescent="0.25">
      <c r="A27" s="6" t="s">
        <v>60</v>
      </c>
      <c r="B27" s="7" t="s">
        <v>16</v>
      </c>
      <c r="C27" s="8" t="s">
        <v>61</v>
      </c>
      <c r="D27" s="9">
        <v>2025</v>
      </c>
      <c r="E27" s="10">
        <v>45861</v>
      </c>
      <c r="F27" s="9">
        <v>1</v>
      </c>
      <c r="G27" s="11">
        <v>419000960</v>
      </c>
      <c r="H27" s="40">
        <v>16651060</v>
      </c>
      <c r="I27" s="41">
        <v>384000</v>
      </c>
      <c r="J27" s="42">
        <v>21306</v>
      </c>
      <c r="K27" s="43">
        <v>98159</v>
      </c>
      <c r="L27" s="2"/>
    </row>
    <row r="28" spans="1:12" x14ac:dyDescent="0.25">
      <c r="A28" s="6" t="s">
        <v>62</v>
      </c>
      <c r="B28" s="7" t="s">
        <v>16</v>
      </c>
      <c r="C28" s="8" t="s">
        <v>63</v>
      </c>
      <c r="D28" s="9">
        <v>2025</v>
      </c>
      <c r="E28" s="10">
        <v>45861</v>
      </c>
      <c r="F28" s="9">
        <v>1</v>
      </c>
      <c r="G28" s="11">
        <v>419000960</v>
      </c>
      <c r="H28" s="40">
        <v>3302558</v>
      </c>
      <c r="I28" s="41">
        <v>384000</v>
      </c>
      <c r="J28" s="42">
        <v>16193</v>
      </c>
      <c r="K28" s="43">
        <v>69459</v>
      </c>
      <c r="L28" s="2"/>
    </row>
    <row r="29" spans="1:12" x14ac:dyDescent="0.25">
      <c r="A29" s="6" t="s">
        <v>64</v>
      </c>
      <c r="B29" s="7" t="s">
        <v>65</v>
      </c>
      <c r="C29" s="8" t="s">
        <v>66</v>
      </c>
      <c r="D29" s="9">
        <v>2024</v>
      </c>
      <c r="E29" s="10">
        <v>45317</v>
      </c>
      <c r="F29" s="9">
        <v>1</v>
      </c>
      <c r="G29" s="11">
        <v>445393000</v>
      </c>
      <c r="H29" s="40">
        <v>1426817</v>
      </c>
      <c r="I29" s="41"/>
      <c r="J29" s="42">
        <v>8945</v>
      </c>
      <c r="K29" s="43">
        <v>107071</v>
      </c>
      <c r="L29" s="2"/>
    </row>
    <row r="30" spans="1:12" x14ac:dyDescent="0.25">
      <c r="A30" s="6" t="s">
        <v>67</v>
      </c>
      <c r="B30" s="7" t="s">
        <v>19</v>
      </c>
      <c r="C30" s="8" t="s">
        <v>68</v>
      </c>
      <c r="D30" s="9">
        <v>2023</v>
      </c>
      <c r="E30" s="10">
        <v>45573</v>
      </c>
      <c r="F30" s="9">
        <v>1</v>
      </c>
      <c r="G30" s="11">
        <v>216167000</v>
      </c>
      <c r="H30" s="40">
        <v>1046662</v>
      </c>
      <c r="I30" s="41"/>
      <c r="J30" s="42">
        <v>6874</v>
      </c>
      <c r="K30" s="43">
        <v>85665</v>
      </c>
      <c r="L30" s="2"/>
    </row>
    <row r="31" spans="1:12" x14ac:dyDescent="0.25">
      <c r="A31" s="6" t="s">
        <v>69</v>
      </c>
      <c r="B31" s="7" t="s">
        <v>29</v>
      </c>
      <c r="C31" s="8" t="s">
        <v>71</v>
      </c>
      <c r="D31" s="9">
        <v>2024</v>
      </c>
      <c r="E31" s="10">
        <v>45607</v>
      </c>
      <c r="F31" s="9">
        <v>1</v>
      </c>
      <c r="G31" s="11">
        <v>285428000</v>
      </c>
      <c r="H31" s="40">
        <v>0</v>
      </c>
      <c r="I31" s="41"/>
      <c r="J31" s="42">
        <v>6924</v>
      </c>
      <c r="K31" s="43">
        <v>59853</v>
      </c>
      <c r="L31" s="2"/>
    </row>
    <row r="32" spans="1:12" x14ac:dyDescent="0.25">
      <c r="A32" s="6" t="s">
        <v>70</v>
      </c>
      <c r="B32" s="7" t="s">
        <v>29</v>
      </c>
      <c r="C32" s="8" t="s">
        <v>73</v>
      </c>
      <c r="D32" s="9">
        <v>2024</v>
      </c>
      <c r="E32" s="10">
        <v>45860</v>
      </c>
      <c r="F32" s="9">
        <v>1</v>
      </c>
      <c r="G32" s="11">
        <v>302300000</v>
      </c>
      <c r="H32" s="40">
        <v>0</v>
      </c>
      <c r="I32" s="41"/>
      <c r="J32" s="42">
        <v>9034</v>
      </c>
      <c r="K32" s="43">
        <v>41473</v>
      </c>
      <c r="L32" s="2"/>
    </row>
    <row r="33" spans="1:12" x14ac:dyDescent="0.25">
      <c r="A33" s="12" t="s">
        <v>72</v>
      </c>
      <c r="B33" s="13" t="s">
        <v>75</v>
      </c>
      <c r="C33" s="14" t="s">
        <v>76</v>
      </c>
      <c r="D33" s="15">
        <v>2021</v>
      </c>
      <c r="E33" s="16">
        <v>44368</v>
      </c>
      <c r="F33" s="9">
        <v>1</v>
      </c>
      <c r="G33" s="17">
        <v>78876500</v>
      </c>
      <c r="H33" s="40">
        <v>336876</v>
      </c>
      <c r="I33" s="44"/>
      <c r="J33" s="45">
        <v>4988</v>
      </c>
      <c r="K33" s="43">
        <v>160927</v>
      </c>
      <c r="L33" s="2"/>
    </row>
    <row r="34" spans="1:12" x14ac:dyDescent="0.25">
      <c r="A34" s="18" t="s">
        <v>74</v>
      </c>
      <c r="B34" s="19" t="s">
        <v>75</v>
      </c>
      <c r="C34" s="20" t="s">
        <v>78</v>
      </c>
      <c r="D34" s="20">
        <v>2020</v>
      </c>
      <c r="E34" s="21">
        <v>43962</v>
      </c>
      <c r="F34" s="9">
        <v>1</v>
      </c>
      <c r="G34" s="22">
        <v>65261786</v>
      </c>
      <c r="H34" s="40">
        <v>574868</v>
      </c>
      <c r="I34" s="46"/>
      <c r="J34" s="47">
        <v>5780</v>
      </c>
      <c r="K34" s="43">
        <v>182965</v>
      </c>
      <c r="L34" s="2"/>
    </row>
    <row r="35" spans="1:12" x14ac:dyDescent="0.25">
      <c r="A35" s="23" t="s">
        <v>77</v>
      </c>
      <c r="B35" s="24" t="s">
        <v>80</v>
      </c>
      <c r="C35" s="25" t="s">
        <v>81</v>
      </c>
      <c r="D35" s="9" t="s">
        <v>82</v>
      </c>
      <c r="E35" s="26">
        <v>45873</v>
      </c>
      <c r="F35" s="9">
        <v>1</v>
      </c>
      <c r="G35" s="27">
        <v>69162486</v>
      </c>
      <c r="H35" s="41">
        <v>0</v>
      </c>
      <c r="I35" s="41"/>
      <c r="J35" s="42">
        <v>2815</v>
      </c>
      <c r="K35" s="43">
        <v>177870</v>
      </c>
    </row>
    <row r="36" spans="1:12" x14ac:dyDescent="0.25">
      <c r="A36" s="6" t="s">
        <v>79</v>
      </c>
      <c r="B36" s="7" t="s">
        <v>80</v>
      </c>
      <c r="C36" s="8" t="s">
        <v>84</v>
      </c>
      <c r="D36" s="9" t="s">
        <v>82</v>
      </c>
      <c r="E36" s="10">
        <v>43955</v>
      </c>
      <c r="F36" s="9">
        <v>1</v>
      </c>
      <c r="G36" s="11">
        <v>69661792.900000006</v>
      </c>
      <c r="H36" s="41">
        <v>1403330</v>
      </c>
      <c r="I36" s="41"/>
      <c r="J36" s="47">
        <v>3749</v>
      </c>
      <c r="K36" s="43">
        <v>232291</v>
      </c>
    </row>
    <row r="37" spans="1:12" x14ac:dyDescent="0.25">
      <c r="A37" s="6" t="s">
        <v>83</v>
      </c>
      <c r="B37" s="7" t="s">
        <v>34</v>
      </c>
      <c r="C37" s="8" t="s">
        <v>86</v>
      </c>
      <c r="D37" s="9" t="s">
        <v>36</v>
      </c>
      <c r="E37" s="10">
        <v>45706</v>
      </c>
      <c r="F37" s="9">
        <v>1</v>
      </c>
      <c r="G37" s="11">
        <v>243197000</v>
      </c>
      <c r="H37" s="41">
        <v>11697360</v>
      </c>
      <c r="I37" s="41"/>
      <c r="J37" s="47">
        <v>9783</v>
      </c>
      <c r="K37" s="43">
        <v>141870</v>
      </c>
    </row>
    <row r="38" spans="1:12" x14ac:dyDescent="0.25">
      <c r="A38" s="6" t="s">
        <v>85</v>
      </c>
      <c r="B38" s="7" t="s">
        <v>80</v>
      </c>
      <c r="C38" s="8" t="s">
        <v>88</v>
      </c>
      <c r="D38" s="9" t="s">
        <v>89</v>
      </c>
      <c r="E38" s="10">
        <v>45860</v>
      </c>
      <c r="F38" s="9">
        <v>1</v>
      </c>
      <c r="G38" s="11">
        <v>96932000</v>
      </c>
      <c r="H38" s="41">
        <v>604090</v>
      </c>
      <c r="I38" s="41"/>
      <c r="J38" s="47">
        <v>5684</v>
      </c>
      <c r="K38" s="43">
        <v>41451</v>
      </c>
    </row>
    <row r="39" spans="1:12" x14ac:dyDescent="0.25">
      <c r="A39" s="6" t="s">
        <v>87</v>
      </c>
      <c r="B39" s="7" t="s">
        <v>80</v>
      </c>
      <c r="C39" s="8" t="s">
        <v>91</v>
      </c>
      <c r="D39" s="9" t="s">
        <v>89</v>
      </c>
      <c r="E39" s="10">
        <v>45790</v>
      </c>
      <c r="F39" s="9">
        <v>1</v>
      </c>
      <c r="G39" s="11">
        <v>96932000</v>
      </c>
      <c r="H39" s="41">
        <v>998358</v>
      </c>
      <c r="I39" s="41"/>
      <c r="J39" s="47">
        <v>6850</v>
      </c>
      <c r="K39" s="43">
        <v>36845</v>
      </c>
    </row>
    <row r="40" spans="1:12" x14ac:dyDescent="0.25">
      <c r="A40" s="6" t="s">
        <v>90</v>
      </c>
      <c r="B40" s="7" t="s">
        <v>80</v>
      </c>
      <c r="C40" s="8" t="s">
        <v>93</v>
      </c>
      <c r="D40" s="9" t="s">
        <v>94</v>
      </c>
      <c r="E40" s="10">
        <v>45873</v>
      </c>
      <c r="F40" s="9">
        <v>1</v>
      </c>
      <c r="G40" s="11">
        <v>83513000</v>
      </c>
      <c r="H40" s="41">
        <v>2664678</v>
      </c>
      <c r="I40" s="41"/>
      <c r="J40" s="47">
        <v>3943</v>
      </c>
      <c r="K40" s="43">
        <v>151148</v>
      </c>
    </row>
    <row r="41" spans="1:12" x14ac:dyDescent="0.25">
      <c r="A41" s="6" t="s">
        <v>92</v>
      </c>
      <c r="B41" s="7" t="s">
        <v>22</v>
      </c>
      <c r="C41" s="8" t="s">
        <v>96</v>
      </c>
      <c r="D41" s="9" t="s">
        <v>94</v>
      </c>
      <c r="E41" s="10">
        <v>45462</v>
      </c>
      <c r="F41" s="9">
        <v>1</v>
      </c>
      <c r="G41" s="11">
        <v>450690000</v>
      </c>
      <c r="H41" s="41">
        <v>11684945</v>
      </c>
      <c r="I41" s="41"/>
      <c r="J41" s="47">
        <v>10500</v>
      </c>
      <c r="K41" s="43">
        <v>143718</v>
      </c>
    </row>
    <row r="42" spans="1:12" x14ac:dyDescent="0.25">
      <c r="A42" s="6" t="s">
        <v>95</v>
      </c>
      <c r="B42" s="7" t="s">
        <v>19</v>
      </c>
      <c r="C42" s="8" t="s">
        <v>98</v>
      </c>
      <c r="D42" s="9">
        <v>2023</v>
      </c>
      <c r="E42" s="10">
        <v>45573</v>
      </c>
      <c r="F42" s="9">
        <v>1</v>
      </c>
      <c r="G42" s="11">
        <v>215507000</v>
      </c>
      <c r="H42" s="41">
        <v>13150974</v>
      </c>
      <c r="I42" s="41"/>
      <c r="J42" s="42">
        <v>10500</v>
      </c>
      <c r="K42" s="43">
        <v>96389</v>
      </c>
      <c r="L42" s="2"/>
    </row>
    <row r="43" spans="1:12" x14ac:dyDescent="0.25">
      <c r="A43" s="6" t="s">
        <v>97</v>
      </c>
      <c r="B43" s="7" t="s">
        <v>19</v>
      </c>
      <c r="C43" s="8" t="s">
        <v>100</v>
      </c>
      <c r="D43" s="9">
        <v>2023</v>
      </c>
      <c r="E43" s="10">
        <v>45573</v>
      </c>
      <c r="F43" s="9">
        <v>1</v>
      </c>
      <c r="G43" s="11">
        <v>214748000</v>
      </c>
      <c r="H43" s="41">
        <v>9489998</v>
      </c>
      <c r="I43" s="41"/>
      <c r="J43" s="42">
        <v>7689</v>
      </c>
      <c r="K43" s="43">
        <v>68400</v>
      </c>
      <c r="L43" s="2"/>
    </row>
    <row r="44" spans="1:12" x14ac:dyDescent="0.25">
      <c r="A44" s="6" t="s">
        <v>99</v>
      </c>
      <c r="B44" s="7" t="s">
        <v>80</v>
      </c>
      <c r="C44" s="8" t="s">
        <v>102</v>
      </c>
      <c r="D44" s="9" t="s">
        <v>89</v>
      </c>
      <c r="E44" s="10">
        <v>45790</v>
      </c>
      <c r="F44" s="9">
        <v>1</v>
      </c>
      <c r="G44" s="11">
        <v>96932000</v>
      </c>
      <c r="H44" s="40">
        <v>3580525</v>
      </c>
      <c r="I44" s="41"/>
      <c r="J44" s="47">
        <v>5549</v>
      </c>
      <c r="K44" s="43">
        <v>41000</v>
      </c>
    </row>
    <row r="45" spans="1:12" x14ac:dyDescent="0.25">
      <c r="A45" s="6" t="s">
        <v>101</v>
      </c>
      <c r="B45" s="7" t="s">
        <v>80</v>
      </c>
      <c r="C45" s="8" t="s">
        <v>104</v>
      </c>
      <c r="D45" s="9" t="s">
        <v>105</v>
      </c>
      <c r="E45" s="10">
        <v>45792</v>
      </c>
      <c r="F45" s="9">
        <v>1</v>
      </c>
      <c r="G45" s="11">
        <v>83650500</v>
      </c>
      <c r="H45" s="40">
        <v>0</v>
      </c>
      <c r="I45" s="41"/>
      <c r="J45" s="47">
        <v>4668</v>
      </c>
      <c r="K45" s="43">
        <v>131950</v>
      </c>
    </row>
    <row r="46" spans="1:12" x14ac:dyDescent="0.25">
      <c r="A46" s="6" t="s">
        <v>103</v>
      </c>
      <c r="B46" s="7" t="s">
        <v>80</v>
      </c>
      <c r="C46" s="8" t="s">
        <v>107</v>
      </c>
      <c r="D46" s="9" t="s">
        <v>36</v>
      </c>
      <c r="E46" s="10">
        <v>45579</v>
      </c>
      <c r="F46" s="9">
        <v>1</v>
      </c>
      <c r="G46" s="11">
        <v>103894000</v>
      </c>
      <c r="H46" s="40">
        <v>1641920</v>
      </c>
      <c r="I46" s="41"/>
      <c r="J46" s="47">
        <v>5100</v>
      </c>
      <c r="K46" s="43">
        <v>81600</v>
      </c>
    </row>
    <row r="47" spans="1:12" x14ac:dyDescent="0.25">
      <c r="A47" s="6" t="s">
        <v>106</v>
      </c>
      <c r="B47" s="7" t="s">
        <v>80</v>
      </c>
      <c r="C47" s="8" t="s">
        <v>109</v>
      </c>
      <c r="D47" s="9" t="s">
        <v>82</v>
      </c>
      <c r="E47" s="10">
        <v>44071</v>
      </c>
      <c r="F47" s="9">
        <v>1</v>
      </c>
      <c r="G47" s="11">
        <v>68211793.200000003</v>
      </c>
      <c r="H47" s="40">
        <v>4231090</v>
      </c>
      <c r="I47" s="41">
        <v>384000</v>
      </c>
      <c r="J47" s="47">
        <v>5400</v>
      </c>
      <c r="K47" s="43">
        <v>171400</v>
      </c>
    </row>
    <row r="48" spans="1:12" x14ac:dyDescent="0.25">
      <c r="A48" s="6" t="s">
        <v>108</v>
      </c>
      <c r="B48" s="7" t="s">
        <v>80</v>
      </c>
      <c r="C48" s="8" t="s">
        <v>111</v>
      </c>
      <c r="D48" s="9" t="s">
        <v>89</v>
      </c>
      <c r="E48" s="10">
        <v>45791</v>
      </c>
      <c r="F48" s="9">
        <v>1</v>
      </c>
      <c r="G48" s="11">
        <v>96932000</v>
      </c>
      <c r="H48" s="40">
        <v>1974790</v>
      </c>
      <c r="I48" s="41"/>
      <c r="J48" s="47">
        <v>3830</v>
      </c>
      <c r="K48" s="43">
        <v>30514</v>
      </c>
    </row>
    <row r="49" spans="1:12" x14ac:dyDescent="0.25">
      <c r="A49" s="6" t="s">
        <v>110</v>
      </c>
      <c r="B49" s="7" t="s">
        <v>80</v>
      </c>
      <c r="C49" s="8" t="s">
        <v>113</v>
      </c>
      <c r="D49" s="9" t="s">
        <v>82</v>
      </c>
      <c r="E49" s="10">
        <v>44102</v>
      </c>
      <c r="F49" s="9">
        <v>1</v>
      </c>
      <c r="G49" s="11">
        <v>68961786</v>
      </c>
      <c r="H49" s="40">
        <v>2254106</v>
      </c>
      <c r="I49" s="41"/>
      <c r="J49" s="47">
        <v>7929</v>
      </c>
      <c r="K49" s="43">
        <v>229000</v>
      </c>
    </row>
    <row r="50" spans="1:12" x14ac:dyDescent="0.25">
      <c r="A50" s="6" t="s">
        <v>112</v>
      </c>
      <c r="B50" s="7" t="s">
        <v>80</v>
      </c>
      <c r="C50" s="8" t="s">
        <v>115</v>
      </c>
      <c r="D50" s="9" t="s">
        <v>89</v>
      </c>
      <c r="E50" s="10">
        <v>45790</v>
      </c>
      <c r="F50" s="9">
        <v>1</v>
      </c>
      <c r="G50" s="11">
        <v>96932000</v>
      </c>
      <c r="H50" s="40">
        <v>1712394</v>
      </c>
      <c r="I50" s="41"/>
      <c r="J50" s="47">
        <v>4100</v>
      </c>
      <c r="K50" s="43">
        <v>32984</v>
      </c>
    </row>
    <row r="51" spans="1:12" x14ac:dyDescent="0.25">
      <c r="A51" s="6" t="s">
        <v>114</v>
      </c>
      <c r="B51" s="7" t="s">
        <v>80</v>
      </c>
      <c r="C51" s="8" t="s">
        <v>117</v>
      </c>
      <c r="D51" s="9" t="s">
        <v>82</v>
      </c>
      <c r="E51" s="10">
        <v>44104</v>
      </c>
      <c r="F51" s="9">
        <v>1</v>
      </c>
      <c r="G51" s="11">
        <v>69140186</v>
      </c>
      <c r="H51" s="40">
        <v>2831360</v>
      </c>
      <c r="I51" s="41">
        <v>384000</v>
      </c>
      <c r="J51" s="47">
        <v>7050</v>
      </c>
      <c r="K51" s="43">
        <v>228931</v>
      </c>
    </row>
    <row r="52" spans="1:12" x14ac:dyDescent="0.25">
      <c r="A52" s="6" t="s">
        <v>116</v>
      </c>
      <c r="B52" s="7" t="s">
        <v>80</v>
      </c>
      <c r="C52" s="8" t="s">
        <v>119</v>
      </c>
      <c r="D52" s="9" t="s">
        <v>82</v>
      </c>
      <c r="E52" s="10">
        <v>44076</v>
      </c>
      <c r="F52" s="9">
        <v>1</v>
      </c>
      <c r="G52" s="11">
        <v>69657431</v>
      </c>
      <c r="H52" s="40"/>
      <c r="I52" s="41"/>
      <c r="J52" s="47">
        <v>5900</v>
      </c>
      <c r="K52" s="43">
        <v>178617</v>
      </c>
    </row>
    <row r="53" spans="1:12" x14ac:dyDescent="0.25">
      <c r="A53" s="6" t="s">
        <v>118</v>
      </c>
      <c r="B53" s="7" t="s">
        <v>29</v>
      </c>
      <c r="C53" s="8" t="s">
        <v>122</v>
      </c>
      <c r="D53" s="9" t="s">
        <v>123</v>
      </c>
      <c r="E53" s="10">
        <v>45398</v>
      </c>
      <c r="F53" s="9">
        <v>1</v>
      </c>
      <c r="G53" s="11">
        <v>317544590</v>
      </c>
      <c r="H53" s="40">
        <v>0</v>
      </c>
      <c r="I53" s="41">
        <v>0</v>
      </c>
      <c r="J53" s="42">
        <v>42385</v>
      </c>
      <c r="K53" s="43">
        <v>139278</v>
      </c>
      <c r="L53" s="2"/>
    </row>
    <row r="54" spans="1:12" x14ac:dyDescent="0.25">
      <c r="A54" s="6" t="s">
        <v>120</v>
      </c>
      <c r="B54" s="7" t="s">
        <v>80</v>
      </c>
      <c r="C54" s="8" t="s">
        <v>125</v>
      </c>
      <c r="D54" s="9" t="s">
        <v>105</v>
      </c>
      <c r="E54" s="10">
        <v>44421</v>
      </c>
      <c r="F54" s="9">
        <v>1</v>
      </c>
      <c r="G54" s="11">
        <v>83810000</v>
      </c>
      <c r="H54" s="40">
        <v>1145360</v>
      </c>
      <c r="I54" s="41">
        <v>384000</v>
      </c>
      <c r="J54" s="42">
        <v>16445</v>
      </c>
      <c r="K54" s="43">
        <v>213937</v>
      </c>
      <c r="L54" s="2"/>
    </row>
    <row r="55" spans="1:12" x14ac:dyDescent="0.25">
      <c r="A55" s="6" t="s">
        <v>121</v>
      </c>
      <c r="B55" s="7" t="s">
        <v>19</v>
      </c>
      <c r="C55" s="8" t="s">
        <v>127</v>
      </c>
      <c r="D55" s="9">
        <v>2023</v>
      </c>
      <c r="E55" s="10">
        <v>45573</v>
      </c>
      <c r="F55" s="9">
        <v>1</v>
      </c>
      <c r="G55" s="11">
        <v>214748000</v>
      </c>
      <c r="H55" s="40">
        <v>3946960</v>
      </c>
      <c r="I55" s="41"/>
      <c r="J55" s="42">
        <v>38908</v>
      </c>
      <c r="K55" s="43">
        <v>110524</v>
      </c>
    </row>
    <row r="56" spans="1:12" x14ac:dyDescent="0.25">
      <c r="A56" s="6" t="s">
        <v>124</v>
      </c>
      <c r="B56" s="7" t="s">
        <v>129</v>
      </c>
      <c r="C56" s="8" t="s">
        <v>130</v>
      </c>
      <c r="D56" s="9" t="s">
        <v>82</v>
      </c>
      <c r="E56" s="10">
        <v>43908</v>
      </c>
      <c r="F56" s="9">
        <v>1</v>
      </c>
      <c r="G56" s="11">
        <v>133488000</v>
      </c>
      <c r="H56" s="40">
        <v>678500</v>
      </c>
      <c r="I56" s="41"/>
      <c r="J56" s="47">
        <v>20079</v>
      </c>
      <c r="K56" s="43">
        <v>211323</v>
      </c>
      <c r="L56" s="2"/>
    </row>
    <row r="57" spans="1:12" x14ac:dyDescent="0.25">
      <c r="A57" s="6" t="s">
        <v>126</v>
      </c>
      <c r="B57" s="7" t="s">
        <v>19</v>
      </c>
      <c r="C57" s="8" t="s">
        <v>132</v>
      </c>
      <c r="D57" s="9" t="s">
        <v>36</v>
      </c>
      <c r="E57" s="10">
        <v>45852</v>
      </c>
      <c r="F57" s="9">
        <v>1</v>
      </c>
      <c r="G57" s="11">
        <v>215507000</v>
      </c>
      <c r="H57" s="40">
        <v>1773600</v>
      </c>
      <c r="I57" s="41">
        <v>678000</v>
      </c>
      <c r="J57" s="47">
        <v>25889</v>
      </c>
      <c r="K57" s="43">
        <v>91781</v>
      </c>
      <c r="L57" s="2"/>
    </row>
    <row r="58" spans="1:12" x14ac:dyDescent="0.25">
      <c r="A58" s="6" t="s">
        <v>128</v>
      </c>
      <c r="B58" s="7" t="s">
        <v>80</v>
      </c>
      <c r="C58" s="8" t="s">
        <v>134</v>
      </c>
      <c r="D58" s="9" t="s">
        <v>82</v>
      </c>
      <c r="E58" s="10">
        <v>45873</v>
      </c>
      <c r="F58" s="9">
        <v>1</v>
      </c>
      <c r="G58" s="11">
        <v>69110186</v>
      </c>
      <c r="H58" s="40">
        <v>1416100</v>
      </c>
      <c r="I58" s="41">
        <v>384000</v>
      </c>
      <c r="J58" s="47">
        <v>10721</v>
      </c>
      <c r="K58" s="43">
        <v>274520</v>
      </c>
      <c r="L58" s="2"/>
    </row>
    <row r="59" spans="1:12" x14ac:dyDescent="0.25">
      <c r="A59" s="6" t="s">
        <v>131</v>
      </c>
      <c r="B59" s="7" t="s">
        <v>19</v>
      </c>
      <c r="C59" s="8" t="s">
        <v>136</v>
      </c>
      <c r="D59" s="9" t="s">
        <v>36</v>
      </c>
      <c r="E59" s="10">
        <v>45289</v>
      </c>
      <c r="F59" s="9">
        <v>1</v>
      </c>
      <c r="G59" s="11">
        <v>221042480</v>
      </c>
      <c r="H59" s="40">
        <v>8053701</v>
      </c>
      <c r="I59" s="41"/>
      <c r="J59" s="42">
        <v>10678</v>
      </c>
      <c r="K59" s="43">
        <v>106396</v>
      </c>
      <c r="L59" s="2"/>
    </row>
    <row r="60" spans="1:12" x14ac:dyDescent="0.25">
      <c r="A60" s="23" t="s">
        <v>133</v>
      </c>
      <c r="B60" s="24" t="s">
        <v>138</v>
      </c>
      <c r="C60" s="25" t="s">
        <v>139</v>
      </c>
      <c r="D60" s="9" t="s">
        <v>36</v>
      </c>
      <c r="E60" s="26">
        <v>45572</v>
      </c>
      <c r="F60" s="9">
        <v>1</v>
      </c>
      <c r="G60" s="27">
        <v>216167000</v>
      </c>
      <c r="H60" s="40"/>
      <c r="I60" s="41"/>
      <c r="J60" s="42">
        <v>6160</v>
      </c>
      <c r="K60" s="43">
        <v>104320</v>
      </c>
      <c r="L60" s="2"/>
    </row>
    <row r="61" spans="1:12" x14ac:dyDescent="0.25">
      <c r="A61" s="6" t="s">
        <v>135</v>
      </c>
      <c r="B61" s="7" t="s">
        <v>80</v>
      </c>
      <c r="C61" s="8" t="s">
        <v>141</v>
      </c>
      <c r="D61" s="9" t="s">
        <v>82</v>
      </c>
      <c r="E61" s="10">
        <v>45572</v>
      </c>
      <c r="F61" s="9">
        <v>1</v>
      </c>
      <c r="G61" s="11">
        <v>68939486</v>
      </c>
      <c r="H61" s="40"/>
      <c r="I61" s="41"/>
      <c r="J61" s="42">
        <v>14500</v>
      </c>
      <c r="K61" s="43">
        <v>229000</v>
      </c>
      <c r="L61" s="2"/>
    </row>
    <row r="62" spans="1:12" x14ac:dyDescent="0.25">
      <c r="A62" s="6" t="s">
        <v>137</v>
      </c>
      <c r="B62" s="7" t="s">
        <v>19</v>
      </c>
      <c r="C62" s="8" t="s">
        <v>143</v>
      </c>
      <c r="D62" s="9" t="s">
        <v>36</v>
      </c>
      <c r="E62" s="10">
        <v>45282</v>
      </c>
      <c r="F62" s="9">
        <v>1</v>
      </c>
      <c r="G62" s="11">
        <v>221042480</v>
      </c>
      <c r="H62" s="40">
        <v>3720488</v>
      </c>
      <c r="I62" s="40">
        <v>384000</v>
      </c>
      <c r="J62" s="47">
        <v>13998</v>
      </c>
      <c r="K62" s="43">
        <v>129457</v>
      </c>
      <c r="L62" s="2"/>
    </row>
    <row r="63" spans="1:12" x14ac:dyDescent="0.25">
      <c r="A63" s="6" t="s">
        <v>140</v>
      </c>
      <c r="B63" s="7" t="s">
        <v>75</v>
      </c>
      <c r="C63" s="8" t="s">
        <v>145</v>
      </c>
      <c r="D63" s="9" t="s">
        <v>82</v>
      </c>
      <c r="E63" s="10">
        <v>45573</v>
      </c>
      <c r="F63" s="9">
        <v>1</v>
      </c>
      <c r="G63" s="11">
        <v>70011286</v>
      </c>
      <c r="H63" s="40">
        <v>3620461</v>
      </c>
      <c r="I63" s="41"/>
      <c r="J63" s="47">
        <v>9492</v>
      </c>
      <c r="K63" s="43">
        <v>222700</v>
      </c>
      <c r="L63" s="2"/>
    </row>
    <row r="64" spans="1:12" x14ac:dyDescent="0.25">
      <c r="A64" s="6" t="s">
        <v>142</v>
      </c>
      <c r="B64" s="7" t="s">
        <v>19</v>
      </c>
      <c r="C64" s="8" t="s">
        <v>147</v>
      </c>
      <c r="D64" s="9" t="s">
        <v>36</v>
      </c>
      <c r="E64" s="10">
        <v>45282</v>
      </c>
      <c r="F64" s="9">
        <v>1</v>
      </c>
      <c r="G64" s="11">
        <v>221042480</v>
      </c>
      <c r="H64" s="40"/>
      <c r="I64" s="41"/>
      <c r="J64" s="42">
        <v>2700</v>
      </c>
      <c r="K64" s="43">
        <v>111681</v>
      </c>
      <c r="L64" s="2"/>
    </row>
    <row r="65" spans="1:12" x14ac:dyDescent="0.25">
      <c r="A65" s="6" t="s">
        <v>144</v>
      </c>
      <c r="B65" s="7" t="s">
        <v>75</v>
      </c>
      <c r="C65" s="8" t="s">
        <v>149</v>
      </c>
      <c r="D65" s="9" t="s">
        <v>82</v>
      </c>
      <c r="E65" s="10">
        <v>44076</v>
      </c>
      <c r="F65" s="9">
        <v>1</v>
      </c>
      <c r="G65" s="11">
        <v>81693845</v>
      </c>
      <c r="H65" s="40"/>
      <c r="I65" s="41"/>
      <c r="J65" s="42">
        <v>2474</v>
      </c>
      <c r="K65" s="43">
        <v>251247</v>
      </c>
      <c r="L65" s="2"/>
    </row>
    <row r="66" spans="1:12" x14ac:dyDescent="0.25">
      <c r="A66" s="6" t="s">
        <v>146</v>
      </c>
      <c r="B66" s="7" t="s">
        <v>65</v>
      </c>
      <c r="C66" s="8" t="s">
        <v>151</v>
      </c>
      <c r="D66" s="9" t="s">
        <v>123</v>
      </c>
      <c r="E66" s="10">
        <v>45855</v>
      </c>
      <c r="F66" s="9">
        <v>1</v>
      </c>
      <c r="G66" s="11">
        <v>445988000</v>
      </c>
      <c r="H66" s="40">
        <v>5385192</v>
      </c>
      <c r="I66" s="41"/>
      <c r="J66" s="47">
        <v>13342</v>
      </c>
      <c r="K66" s="43">
        <v>144241</v>
      </c>
      <c r="L66" s="2"/>
    </row>
    <row r="67" spans="1:12" x14ac:dyDescent="0.25">
      <c r="A67" s="6" t="s">
        <v>148</v>
      </c>
      <c r="B67" s="7" t="s">
        <v>80</v>
      </c>
      <c r="C67" s="8" t="s">
        <v>153</v>
      </c>
      <c r="D67" s="9" t="s">
        <v>94</v>
      </c>
      <c r="E67" s="10">
        <v>44672</v>
      </c>
      <c r="F67" s="9">
        <v>1</v>
      </c>
      <c r="G67" s="11">
        <v>82483000</v>
      </c>
      <c r="H67" s="40">
        <v>985000</v>
      </c>
      <c r="I67" s="41"/>
      <c r="J67" s="47">
        <v>3965</v>
      </c>
      <c r="K67" s="43">
        <v>151436</v>
      </c>
      <c r="L67" s="2"/>
    </row>
    <row r="68" spans="1:12" x14ac:dyDescent="0.25">
      <c r="A68" s="6" t="s">
        <v>150</v>
      </c>
      <c r="B68" s="7" t="s">
        <v>19</v>
      </c>
      <c r="C68" s="8" t="s">
        <v>155</v>
      </c>
      <c r="D68" s="9" t="s">
        <v>123</v>
      </c>
      <c r="E68" s="10">
        <v>45573</v>
      </c>
      <c r="F68" s="9">
        <v>1</v>
      </c>
      <c r="G68" s="11">
        <v>222507160</v>
      </c>
      <c r="H68" s="40">
        <v>1436000</v>
      </c>
      <c r="I68" s="41"/>
      <c r="J68" s="42">
        <v>6200</v>
      </c>
      <c r="K68" s="43">
        <v>100140</v>
      </c>
      <c r="L68" s="2"/>
    </row>
    <row r="69" spans="1:12" x14ac:dyDescent="0.25">
      <c r="A69" s="6" t="s">
        <v>152</v>
      </c>
      <c r="B69" s="7" t="s">
        <v>80</v>
      </c>
      <c r="C69" s="8" t="s">
        <v>157</v>
      </c>
      <c r="D69" s="9" t="s">
        <v>105</v>
      </c>
      <c r="E69" s="10">
        <v>44376</v>
      </c>
      <c r="F69" s="9">
        <v>1</v>
      </c>
      <c r="G69" s="11">
        <v>82567145</v>
      </c>
      <c r="H69" s="40">
        <v>1218000</v>
      </c>
      <c r="I69" s="41">
        <v>320000</v>
      </c>
      <c r="J69" s="42">
        <v>10015</v>
      </c>
      <c r="K69" s="43">
        <v>196428</v>
      </c>
      <c r="L69" s="2"/>
    </row>
    <row r="70" spans="1:12" x14ac:dyDescent="0.25">
      <c r="A70" s="6" t="s">
        <v>154</v>
      </c>
      <c r="B70" s="7" t="s">
        <v>80</v>
      </c>
      <c r="C70" s="8" t="s">
        <v>159</v>
      </c>
      <c r="D70" s="9" t="s">
        <v>105</v>
      </c>
      <c r="E70" s="10">
        <v>44362</v>
      </c>
      <c r="F70" s="9">
        <v>1</v>
      </c>
      <c r="G70" s="11">
        <v>82471000</v>
      </c>
      <c r="H70" s="40">
        <v>3696000</v>
      </c>
      <c r="I70" s="41"/>
      <c r="J70" s="47">
        <v>7362</v>
      </c>
      <c r="K70" s="43">
        <v>144133</v>
      </c>
    </row>
    <row r="71" spans="1:12" x14ac:dyDescent="0.25">
      <c r="A71" s="6" t="s">
        <v>156</v>
      </c>
      <c r="B71" s="7" t="s">
        <v>80</v>
      </c>
      <c r="C71" s="8" t="s">
        <v>161</v>
      </c>
      <c r="D71" s="9">
        <v>2021</v>
      </c>
      <c r="E71" s="10">
        <v>44334</v>
      </c>
      <c r="F71" s="9">
        <v>1</v>
      </c>
      <c r="G71" s="11">
        <v>82973260</v>
      </c>
      <c r="H71" s="40">
        <v>2407150</v>
      </c>
      <c r="I71" s="41">
        <v>320000</v>
      </c>
      <c r="J71" s="42">
        <v>6850</v>
      </c>
      <c r="K71" s="43">
        <v>196768</v>
      </c>
    </row>
    <row r="72" spans="1:12" x14ac:dyDescent="0.25">
      <c r="A72" s="6" t="s">
        <v>158</v>
      </c>
      <c r="B72" s="7" t="s">
        <v>19</v>
      </c>
      <c r="C72" s="8" t="s">
        <v>163</v>
      </c>
      <c r="D72" s="9" t="s">
        <v>36</v>
      </c>
      <c r="E72" s="10">
        <v>45856</v>
      </c>
      <c r="F72" s="9">
        <v>1</v>
      </c>
      <c r="G72" s="11">
        <v>215507000</v>
      </c>
      <c r="H72" s="40">
        <v>6441250</v>
      </c>
      <c r="I72" s="41">
        <v>320000</v>
      </c>
      <c r="J72" s="47">
        <v>15210</v>
      </c>
      <c r="K72" s="43">
        <v>142849</v>
      </c>
    </row>
    <row r="73" spans="1:12" x14ac:dyDescent="0.25">
      <c r="A73" s="6" t="s">
        <v>160</v>
      </c>
      <c r="B73" s="7" t="s">
        <v>80</v>
      </c>
      <c r="C73" s="8" t="s">
        <v>165</v>
      </c>
      <c r="D73" s="9" t="s">
        <v>82</v>
      </c>
      <c r="E73" s="10">
        <v>45580</v>
      </c>
      <c r="F73" s="9">
        <v>1</v>
      </c>
      <c r="G73" s="11">
        <v>69162486</v>
      </c>
      <c r="H73" s="40">
        <v>1911250</v>
      </c>
      <c r="I73" s="41"/>
      <c r="J73" s="47">
        <v>7210</v>
      </c>
      <c r="K73" s="43">
        <v>172210</v>
      </c>
    </row>
    <row r="74" spans="1:12" x14ac:dyDescent="0.25">
      <c r="A74" s="6" t="s">
        <v>162</v>
      </c>
      <c r="B74" s="7" t="s">
        <v>167</v>
      </c>
      <c r="C74" s="8" t="s">
        <v>168</v>
      </c>
      <c r="D74" s="9" t="s">
        <v>123</v>
      </c>
      <c r="E74" s="10">
        <v>45995</v>
      </c>
      <c r="F74" s="9">
        <v>1</v>
      </c>
      <c r="G74" s="11">
        <v>409700000</v>
      </c>
      <c r="H74" s="40">
        <v>3474000</v>
      </c>
      <c r="I74" s="41"/>
      <c r="J74" s="47">
        <v>10200</v>
      </c>
      <c r="K74" s="43">
        <v>73970</v>
      </c>
    </row>
    <row r="75" spans="1:12" x14ac:dyDescent="0.25">
      <c r="A75" s="6" t="s">
        <v>164</v>
      </c>
      <c r="B75" s="7" t="s">
        <v>80</v>
      </c>
      <c r="C75" s="8" t="s">
        <v>170</v>
      </c>
      <c r="D75" s="9" t="s">
        <v>82</v>
      </c>
      <c r="E75" s="10">
        <v>45995</v>
      </c>
      <c r="F75" s="9">
        <v>1</v>
      </c>
      <c r="G75" s="11">
        <v>68481886</v>
      </c>
      <c r="H75" s="40">
        <v>1920250</v>
      </c>
      <c r="I75" s="41"/>
      <c r="J75" s="47">
        <v>7980</v>
      </c>
      <c r="K75" s="43">
        <v>227616</v>
      </c>
    </row>
    <row r="76" spans="1:12" s="3" customFormat="1" x14ac:dyDescent="0.25">
      <c r="A76" s="6" t="s">
        <v>166</v>
      </c>
      <c r="B76" s="7" t="s">
        <v>167</v>
      </c>
      <c r="C76" s="8" t="s">
        <v>172</v>
      </c>
      <c r="D76" s="9" t="s">
        <v>123</v>
      </c>
      <c r="E76" s="10">
        <v>45661</v>
      </c>
      <c r="F76" s="9">
        <v>1</v>
      </c>
      <c r="G76" s="11">
        <v>409700000</v>
      </c>
      <c r="H76" s="40">
        <v>0</v>
      </c>
      <c r="I76" s="41">
        <v>0</v>
      </c>
      <c r="J76" s="47">
        <v>9440</v>
      </c>
      <c r="K76" s="43">
        <v>69875</v>
      </c>
    </row>
    <row r="77" spans="1:12" s="3" customFormat="1" x14ac:dyDescent="0.25">
      <c r="A77" s="6" t="s">
        <v>169</v>
      </c>
      <c r="B77" s="7" t="s">
        <v>80</v>
      </c>
      <c r="C77" s="8" t="s">
        <v>174</v>
      </c>
      <c r="D77" s="9" t="s">
        <v>82</v>
      </c>
      <c r="E77" s="10">
        <v>43921</v>
      </c>
      <c r="F77" s="9">
        <v>1</v>
      </c>
      <c r="G77" s="11">
        <v>68886156</v>
      </c>
      <c r="H77" s="40">
        <v>0</v>
      </c>
      <c r="I77" s="41">
        <v>0</v>
      </c>
      <c r="J77" s="47">
        <v>6480</v>
      </c>
      <c r="K77" s="43">
        <v>222030</v>
      </c>
    </row>
    <row r="78" spans="1:12" x14ac:dyDescent="0.25">
      <c r="A78" s="6" t="s">
        <v>171</v>
      </c>
      <c r="B78" s="7" t="s">
        <v>80</v>
      </c>
      <c r="C78" s="8" t="s">
        <v>176</v>
      </c>
      <c r="D78" s="9" t="s">
        <v>105</v>
      </c>
      <c r="E78" s="10">
        <v>44355</v>
      </c>
      <c r="F78" s="9">
        <v>1</v>
      </c>
      <c r="G78" s="11">
        <v>83621000</v>
      </c>
      <c r="H78" s="40"/>
      <c r="I78" s="41">
        <v>320000</v>
      </c>
      <c r="J78" s="47">
        <v>9910</v>
      </c>
      <c r="K78" s="43">
        <v>249190</v>
      </c>
    </row>
    <row r="79" spans="1:12" x14ac:dyDescent="0.25">
      <c r="A79" s="6" t="s">
        <v>173</v>
      </c>
      <c r="B79" s="7" t="s">
        <v>65</v>
      </c>
      <c r="C79" s="8" t="s">
        <v>247</v>
      </c>
      <c r="D79" s="9" t="s">
        <v>123</v>
      </c>
      <c r="E79" s="10">
        <v>45854</v>
      </c>
      <c r="F79" s="9">
        <v>1</v>
      </c>
      <c r="G79" s="11">
        <v>445393000</v>
      </c>
      <c r="H79" s="40"/>
      <c r="I79" s="41">
        <v>320000</v>
      </c>
      <c r="J79" s="47">
        <v>13878</v>
      </c>
      <c r="K79" s="43">
        <v>81178</v>
      </c>
    </row>
    <row r="80" spans="1:12" x14ac:dyDescent="0.25">
      <c r="A80" s="6" t="s">
        <v>175</v>
      </c>
      <c r="B80" s="7" t="s">
        <v>80</v>
      </c>
      <c r="C80" s="8" t="s">
        <v>179</v>
      </c>
      <c r="D80" s="9" t="s">
        <v>82</v>
      </c>
      <c r="E80" s="10">
        <v>44134</v>
      </c>
      <c r="F80" s="9">
        <v>1</v>
      </c>
      <c r="G80" s="11">
        <v>68943986</v>
      </c>
      <c r="H80" s="40"/>
      <c r="I80" s="41"/>
      <c r="J80" s="42">
        <v>6958</v>
      </c>
      <c r="K80" s="43">
        <v>245213</v>
      </c>
    </row>
    <row r="81" spans="1:11" x14ac:dyDescent="0.25">
      <c r="A81" s="6" t="s">
        <v>177</v>
      </c>
      <c r="B81" s="7" t="s">
        <v>19</v>
      </c>
      <c r="C81" s="8" t="s">
        <v>181</v>
      </c>
      <c r="D81" s="9" t="s">
        <v>36</v>
      </c>
      <c r="E81" s="10">
        <v>45852</v>
      </c>
      <c r="F81" s="9">
        <v>1</v>
      </c>
      <c r="G81" s="11">
        <v>216210000</v>
      </c>
      <c r="H81" s="40"/>
      <c r="I81" s="41">
        <v>320000</v>
      </c>
      <c r="J81" s="47">
        <v>8000</v>
      </c>
      <c r="K81" s="43">
        <v>91200</v>
      </c>
    </row>
    <row r="82" spans="1:11" x14ac:dyDescent="0.25">
      <c r="A82" s="6" t="s">
        <v>178</v>
      </c>
      <c r="B82" s="7" t="s">
        <v>167</v>
      </c>
      <c r="C82" s="8" t="s">
        <v>183</v>
      </c>
      <c r="D82" s="9" t="s">
        <v>123</v>
      </c>
      <c r="E82" s="10">
        <v>45852</v>
      </c>
      <c r="F82" s="9">
        <v>1</v>
      </c>
      <c r="G82" s="11">
        <v>409700000</v>
      </c>
      <c r="H82" s="40">
        <v>1899422</v>
      </c>
      <c r="I82" s="41">
        <v>320000</v>
      </c>
      <c r="J82" s="47">
        <v>13753</v>
      </c>
      <c r="K82" s="43">
        <v>74431</v>
      </c>
    </row>
    <row r="83" spans="1:11" x14ac:dyDescent="0.25">
      <c r="A83" s="6" t="s">
        <v>180</v>
      </c>
      <c r="B83" s="7" t="s">
        <v>80</v>
      </c>
      <c r="C83" s="8" t="s">
        <v>185</v>
      </c>
      <c r="D83" s="9" t="s">
        <v>82</v>
      </c>
      <c r="E83" s="10">
        <v>44127</v>
      </c>
      <c r="F83" s="9">
        <v>1</v>
      </c>
      <c r="G83" s="11">
        <v>82668200</v>
      </c>
      <c r="H83" s="40">
        <v>2508576</v>
      </c>
      <c r="I83" s="41">
        <v>320000</v>
      </c>
      <c r="J83" s="47">
        <v>3710</v>
      </c>
      <c r="K83" s="43">
        <v>150298</v>
      </c>
    </row>
    <row r="84" spans="1:11" x14ac:dyDescent="0.25">
      <c r="A84" s="6" t="s">
        <v>182</v>
      </c>
      <c r="B84" s="7" t="s">
        <v>187</v>
      </c>
      <c r="C84" s="8" t="s">
        <v>188</v>
      </c>
      <c r="D84" s="9" t="s">
        <v>94</v>
      </c>
      <c r="E84" s="10">
        <v>44812</v>
      </c>
      <c r="F84" s="9">
        <v>1</v>
      </c>
      <c r="G84" s="11">
        <v>450690000</v>
      </c>
      <c r="H84" s="40">
        <v>6688640</v>
      </c>
      <c r="I84" s="41"/>
      <c r="J84" s="47">
        <v>7240</v>
      </c>
      <c r="K84" s="43">
        <v>248240</v>
      </c>
    </row>
    <row r="85" spans="1:11" x14ac:dyDescent="0.25">
      <c r="A85" s="6" t="s">
        <v>184</v>
      </c>
      <c r="B85" s="7" t="s">
        <v>80</v>
      </c>
      <c r="C85" s="8" t="s">
        <v>190</v>
      </c>
      <c r="D85" s="9" t="s">
        <v>105</v>
      </c>
      <c r="E85" s="10">
        <v>45855</v>
      </c>
      <c r="F85" s="9">
        <v>1</v>
      </c>
      <c r="G85" s="11">
        <v>83702000</v>
      </c>
      <c r="H85" s="40">
        <v>1702288</v>
      </c>
      <c r="I85" s="41">
        <v>320000</v>
      </c>
      <c r="J85" s="47">
        <v>3808</v>
      </c>
      <c r="K85" s="43">
        <v>240808</v>
      </c>
    </row>
    <row r="86" spans="1:11" x14ac:dyDescent="0.25">
      <c r="A86" s="6" t="s">
        <v>186</v>
      </c>
      <c r="B86" s="7" t="s">
        <v>80</v>
      </c>
      <c r="C86" s="8" t="s">
        <v>192</v>
      </c>
      <c r="D86" s="9" t="s">
        <v>89</v>
      </c>
      <c r="E86" s="10">
        <v>45905</v>
      </c>
      <c r="F86" s="9">
        <v>1</v>
      </c>
      <c r="G86" s="11">
        <v>100079680</v>
      </c>
      <c r="H86" s="40">
        <v>357280</v>
      </c>
      <c r="I86" s="41">
        <v>320000</v>
      </c>
      <c r="J86" s="47">
        <v>10289</v>
      </c>
      <c r="K86" s="43">
        <v>58889</v>
      </c>
    </row>
    <row r="87" spans="1:11" x14ac:dyDescent="0.25">
      <c r="A87" s="6" t="s">
        <v>189</v>
      </c>
      <c r="B87" s="7" t="s">
        <v>167</v>
      </c>
      <c r="C87" s="8" t="s">
        <v>194</v>
      </c>
      <c r="D87" s="9" t="s">
        <v>123</v>
      </c>
      <c r="E87" s="10">
        <v>45715</v>
      </c>
      <c r="F87" s="9">
        <v>1</v>
      </c>
      <c r="G87" s="11">
        <v>409700000</v>
      </c>
      <c r="H87" s="40">
        <v>2308392.86</v>
      </c>
      <c r="I87" s="41"/>
      <c r="J87" s="47">
        <v>15478</v>
      </c>
      <c r="K87" s="43">
        <v>115528</v>
      </c>
    </row>
    <row r="88" spans="1:11" x14ac:dyDescent="0.25">
      <c r="A88" s="6" t="s">
        <v>191</v>
      </c>
      <c r="B88" s="7" t="s">
        <v>80</v>
      </c>
      <c r="C88" s="8" t="s">
        <v>196</v>
      </c>
      <c r="D88" s="9" t="s">
        <v>105</v>
      </c>
      <c r="E88" s="10">
        <v>44336</v>
      </c>
      <c r="F88" s="9">
        <v>1</v>
      </c>
      <c r="G88" s="11">
        <v>83046500</v>
      </c>
      <c r="H88" s="40">
        <v>1617060</v>
      </c>
      <c r="I88" s="41"/>
      <c r="J88" s="47">
        <v>21000</v>
      </c>
      <c r="K88" s="43">
        <v>416350</v>
      </c>
    </row>
    <row r="89" spans="1:11" x14ac:dyDescent="0.25">
      <c r="A89" s="6" t="s">
        <v>193</v>
      </c>
      <c r="B89" s="7" t="s">
        <v>80</v>
      </c>
      <c r="C89" s="8" t="s">
        <v>198</v>
      </c>
      <c r="D89" s="9" t="s">
        <v>82</v>
      </c>
      <c r="E89" s="10">
        <v>46010</v>
      </c>
      <c r="F89" s="9">
        <v>1</v>
      </c>
      <c r="G89" s="11">
        <v>68631786</v>
      </c>
      <c r="H89" s="40">
        <f>3397632+278664</f>
        <v>3676296</v>
      </c>
      <c r="I89" s="41"/>
      <c r="J89" s="47">
        <f>2896+3597+2997</f>
        <v>9490</v>
      </c>
      <c r="K89" s="43">
        <v>322640</v>
      </c>
    </row>
    <row r="90" spans="1:11" x14ac:dyDescent="0.25">
      <c r="A90" s="6" t="s">
        <v>195</v>
      </c>
      <c r="B90" s="7" t="s">
        <v>80</v>
      </c>
      <c r="C90" s="8" t="s">
        <v>200</v>
      </c>
      <c r="D90" s="9" t="s">
        <v>123</v>
      </c>
      <c r="E90" s="10">
        <v>45601</v>
      </c>
      <c r="F90" s="9">
        <v>1</v>
      </c>
      <c r="G90" s="11">
        <v>99992000</v>
      </c>
      <c r="H90" s="40">
        <v>397608</v>
      </c>
      <c r="I90" s="41"/>
      <c r="J90" s="47">
        <f>1796+2903+1844</f>
        <v>6543</v>
      </c>
      <c r="K90" s="43">
        <v>89043</v>
      </c>
    </row>
    <row r="91" spans="1:11" x14ac:dyDescent="0.25">
      <c r="A91" s="6" t="s">
        <v>197</v>
      </c>
      <c r="B91" s="7" t="s">
        <v>167</v>
      </c>
      <c r="C91" s="8" t="s">
        <v>202</v>
      </c>
      <c r="D91" s="9" t="s">
        <v>123</v>
      </c>
      <c r="E91" s="10">
        <v>46010</v>
      </c>
      <c r="F91" s="9">
        <v>1</v>
      </c>
      <c r="G91" s="11">
        <v>409700000</v>
      </c>
      <c r="H91" s="40">
        <v>4174000</v>
      </c>
      <c r="I91" s="41"/>
      <c r="J91" s="47">
        <f>4120+4208+5052</f>
        <v>13380</v>
      </c>
      <c r="K91" s="43">
        <v>84380</v>
      </c>
    </row>
    <row r="92" spans="1:11" x14ac:dyDescent="0.25">
      <c r="A92" s="6" t="s">
        <v>199</v>
      </c>
      <c r="B92" s="7" t="s">
        <v>19</v>
      </c>
      <c r="C92" s="8" t="s">
        <v>204</v>
      </c>
      <c r="D92" s="9" t="s">
        <v>36</v>
      </c>
      <c r="E92" s="10">
        <v>45854</v>
      </c>
      <c r="F92" s="9">
        <v>1</v>
      </c>
      <c r="G92" s="11">
        <v>216167000</v>
      </c>
      <c r="H92" s="40">
        <v>5432858.4800000004</v>
      </c>
      <c r="I92" s="41"/>
      <c r="J92" s="47">
        <v>14534</v>
      </c>
      <c r="K92" s="43">
        <v>121034</v>
      </c>
    </row>
    <row r="93" spans="1:11" x14ac:dyDescent="0.25">
      <c r="A93" s="6" t="s">
        <v>201</v>
      </c>
      <c r="B93" s="7" t="s">
        <v>206</v>
      </c>
      <c r="C93" s="8" t="s">
        <v>207</v>
      </c>
      <c r="D93" s="9" t="s">
        <v>208</v>
      </c>
      <c r="E93" s="10">
        <v>43550</v>
      </c>
      <c r="F93" s="9">
        <v>1</v>
      </c>
      <c r="G93" s="11">
        <v>216619852</v>
      </c>
      <c r="H93" s="40">
        <v>2568029.44</v>
      </c>
      <c r="I93" s="41"/>
      <c r="J93" s="47">
        <v>8831</v>
      </c>
      <c r="K93" s="43">
        <v>323833</v>
      </c>
    </row>
    <row r="94" spans="1:11" x14ac:dyDescent="0.25">
      <c r="A94" s="6" t="s">
        <v>203</v>
      </c>
      <c r="B94" s="7" t="s">
        <v>80</v>
      </c>
      <c r="C94" s="8" t="s">
        <v>210</v>
      </c>
      <c r="D94" s="9" t="s">
        <v>123</v>
      </c>
      <c r="E94" s="10">
        <v>45335</v>
      </c>
      <c r="F94" s="9">
        <v>1</v>
      </c>
      <c r="G94" s="11">
        <v>97826000</v>
      </c>
      <c r="H94" s="40">
        <v>2407000</v>
      </c>
      <c r="I94" s="41">
        <v>2000000</v>
      </c>
      <c r="J94" s="47">
        <v>7403</v>
      </c>
      <c r="K94" s="43">
        <v>137965</v>
      </c>
    </row>
    <row r="95" spans="1:11" x14ac:dyDescent="0.25">
      <c r="A95" s="6" t="s">
        <v>205</v>
      </c>
      <c r="B95" s="7" t="s">
        <v>80</v>
      </c>
      <c r="C95" s="8" t="s">
        <v>212</v>
      </c>
      <c r="D95" s="9" t="s">
        <v>89</v>
      </c>
      <c r="E95" s="10">
        <v>45894</v>
      </c>
      <c r="F95" s="9">
        <v>1</v>
      </c>
      <c r="G95" s="11">
        <v>101521680</v>
      </c>
      <c r="H95" s="40"/>
      <c r="I95" s="41"/>
      <c r="J95" s="47">
        <v>10709</v>
      </c>
      <c r="K95" s="43">
        <v>36409</v>
      </c>
    </row>
    <row r="96" spans="1:11" x14ac:dyDescent="0.25">
      <c r="A96" s="6" t="s">
        <v>209</v>
      </c>
      <c r="B96" s="7" t="s">
        <v>167</v>
      </c>
      <c r="C96" s="8" t="s">
        <v>214</v>
      </c>
      <c r="D96" s="9" t="s">
        <v>123</v>
      </c>
      <c r="E96" s="10">
        <v>45674</v>
      </c>
      <c r="F96" s="9">
        <v>1</v>
      </c>
      <c r="G96" s="11">
        <v>409700000</v>
      </c>
      <c r="H96" s="40">
        <v>1960000</v>
      </c>
      <c r="I96" s="41">
        <v>4976000</v>
      </c>
      <c r="J96" s="47">
        <v>10450</v>
      </c>
      <c r="K96" s="43">
        <v>74450</v>
      </c>
    </row>
    <row r="97" spans="1:11" x14ac:dyDescent="0.25">
      <c r="A97" s="23" t="s">
        <v>211</v>
      </c>
      <c r="B97" s="24" t="s">
        <v>19</v>
      </c>
      <c r="C97" s="25" t="s">
        <v>216</v>
      </c>
      <c r="D97" s="9" t="s">
        <v>36</v>
      </c>
      <c r="E97" s="26">
        <v>45308</v>
      </c>
      <c r="F97" s="9">
        <v>1</v>
      </c>
      <c r="G97" s="27">
        <v>232286160</v>
      </c>
      <c r="H97" s="40">
        <v>710000</v>
      </c>
      <c r="I97" s="41"/>
      <c r="J97" s="47">
        <v>12687</v>
      </c>
      <c r="K97" s="43">
        <v>128937</v>
      </c>
    </row>
    <row r="98" spans="1:11" x14ac:dyDescent="0.25">
      <c r="A98" s="6" t="s">
        <v>213</v>
      </c>
      <c r="B98" s="7" t="s">
        <v>80</v>
      </c>
      <c r="C98" s="8" t="s">
        <v>218</v>
      </c>
      <c r="D98" s="9" t="s">
        <v>82</v>
      </c>
      <c r="E98" s="10">
        <v>45583</v>
      </c>
      <c r="F98" s="9">
        <v>1</v>
      </c>
      <c r="G98" s="11">
        <v>69211786</v>
      </c>
      <c r="H98" s="40">
        <v>331000</v>
      </c>
      <c r="I98" s="41"/>
      <c r="J98" s="47">
        <v>12142</v>
      </c>
      <c r="K98" s="43">
        <v>373144</v>
      </c>
    </row>
    <row r="99" spans="1:11" x14ac:dyDescent="0.25">
      <c r="A99" s="6" t="s">
        <v>215</v>
      </c>
      <c r="B99" s="7" t="s">
        <v>80</v>
      </c>
      <c r="C99" s="8" t="s">
        <v>220</v>
      </c>
      <c r="D99" s="9" t="s">
        <v>82</v>
      </c>
      <c r="E99" s="10">
        <v>44092</v>
      </c>
      <c r="F99" s="9">
        <v>1</v>
      </c>
      <c r="G99" s="11">
        <v>68085131</v>
      </c>
      <c r="H99" s="40">
        <v>331000</v>
      </c>
      <c r="I99" s="41"/>
      <c r="J99" s="47">
        <v>6973</v>
      </c>
      <c r="K99" s="43">
        <v>309061</v>
      </c>
    </row>
    <row r="100" spans="1:11" ht="15" customHeight="1" x14ac:dyDescent="0.25">
      <c r="A100" s="6" t="s">
        <v>217</v>
      </c>
      <c r="B100" s="7" t="s">
        <v>80</v>
      </c>
      <c r="C100" s="8" t="s">
        <v>222</v>
      </c>
      <c r="D100" s="9" t="s">
        <v>82</v>
      </c>
      <c r="E100" s="10">
        <v>44096</v>
      </c>
      <c r="F100" s="9">
        <v>1</v>
      </c>
      <c r="G100" s="11">
        <v>68140260</v>
      </c>
      <c r="H100" s="40">
        <v>331000</v>
      </c>
      <c r="I100" s="41"/>
      <c r="J100" s="47">
        <v>7008</v>
      </c>
      <c r="K100" s="43">
        <v>302908</v>
      </c>
    </row>
    <row r="101" spans="1:11" ht="16.5" customHeight="1" x14ac:dyDescent="0.25">
      <c r="A101" s="6" t="s">
        <v>219</v>
      </c>
      <c r="B101" s="7" t="s">
        <v>167</v>
      </c>
      <c r="C101" s="8" t="s">
        <v>224</v>
      </c>
      <c r="D101" s="9" t="s">
        <v>123</v>
      </c>
      <c r="E101" s="10">
        <v>45664</v>
      </c>
      <c r="F101" s="9">
        <v>1</v>
      </c>
      <c r="G101" s="11">
        <v>409700000</v>
      </c>
      <c r="H101" s="40">
        <v>2335000</v>
      </c>
      <c r="I101" s="41"/>
      <c r="J101" s="42">
        <v>18918</v>
      </c>
      <c r="K101" s="43">
        <v>91258</v>
      </c>
    </row>
    <row r="102" spans="1:11" ht="15.75" customHeight="1" x14ac:dyDescent="0.25">
      <c r="A102" s="6" t="s">
        <v>221</v>
      </c>
      <c r="B102" s="7" t="s">
        <v>29</v>
      </c>
      <c r="C102" s="8" t="s">
        <v>226</v>
      </c>
      <c r="D102" s="9" t="s">
        <v>36</v>
      </c>
      <c r="E102" s="10">
        <v>45855</v>
      </c>
      <c r="F102" s="9">
        <v>1</v>
      </c>
      <c r="G102" s="11">
        <v>369155000</v>
      </c>
      <c r="H102" s="40">
        <v>9930000</v>
      </c>
      <c r="I102" s="41">
        <v>320000</v>
      </c>
      <c r="J102" s="47">
        <v>16960</v>
      </c>
      <c r="K102" s="43">
        <v>103000</v>
      </c>
    </row>
    <row r="103" spans="1:11" ht="15" customHeight="1" x14ac:dyDescent="0.25">
      <c r="A103" s="6" t="s">
        <v>223</v>
      </c>
      <c r="B103" s="7" t="s">
        <v>19</v>
      </c>
      <c r="C103" s="8" t="s">
        <v>228</v>
      </c>
      <c r="D103" s="9" t="s">
        <v>123</v>
      </c>
      <c r="E103" s="10">
        <v>45322</v>
      </c>
      <c r="F103" s="9">
        <v>1</v>
      </c>
      <c r="G103" s="11">
        <v>229302160</v>
      </c>
      <c r="H103" s="40">
        <f>8498916+7047180</f>
        <v>15546096</v>
      </c>
      <c r="I103" s="41">
        <v>320000</v>
      </c>
      <c r="J103" s="47">
        <v>13233</v>
      </c>
      <c r="K103" s="43">
        <v>119835</v>
      </c>
    </row>
    <row r="104" spans="1:11" x14ac:dyDescent="0.25">
      <c r="A104" s="6" t="s">
        <v>225</v>
      </c>
      <c r="B104" s="7" t="s">
        <v>80</v>
      </c>
      <c r="C104" s="8" t="s">
        <v>230</v>
      </c>
      <c r="D104" s="9" t="s">
        <v>82</v>
      </c>
      <c r="E104" s="10">
        <v>45580</v>
      </c>
      <c r="F104" s="9">
        <v>1</v>
      </c>
      <c r="G104" s="11">
        <v>68961786</v>
      </c>
      <c r="H104" s="40">
        <f>3259366+837540</f>
        <v>4096906</v>
      </c>
      <c r="I104" s="41"/>
      <c r="J104" s="47">
        <v>12192</v>
      </c>
      <c r="K104" s="43">
        <v>238409</v>
      </c>
    </row>
    <row r="105" spans="1:11" ht="15.75" customHeight="1" x14ac:dyDescent="0.25">
      <c r="A105" s="6" t="s">
        <v>227</v>
      </c>
      <c r="B105" s="7" t="s">
        <v>80</v>
      </c>
      <c r="C105" s="8" t="s">
        <v>232</v>
      </c>
      <c r="D105" s="9" t="s">
        <v>233</v>
      </c>
      <c r="E105" s="10">
        <v>45580</v>
      </c>
      <c r="F105" s="9">
        <v>1</v>
      </c>
      <c r="G105" s="11">
        <v>69961793.200000003</v>
      </c>
      <c r="H105" s="40">
        <f>5044426+300330</f>
        <v>5344756</v>
      </c>
      <c r="I105" s="41">
        <v>384000</v>
      </c>
      <c r="J105" s="47">
        <v>22867</v>
      </c>
      <c r="K105" s="43">
        <v>273102</v>
      </c>
    </row>
    <row r="106" spans="1:11" ht="15.75" customHeight="1" x14ac:dyDescent="0.25">
      <c r="A106" s="6" t="s">
        <v>229</v>
      </c>
      <c r="B106" s="7" t="s">
        <v>29</v>
      </c>
      <c r="C106" s="8" t="s">
        <v>235</v>
      </c>
      <c r="D106" s="9" t="s">
        <v>36</v>
      </c>
      <c r="E106" s="10">
        <v>45852</v>
      </c>
      <c r="F106" s="9">
        <v>1</v>
      </c>
      <c r="G106" s="11">
        <v>344000000</v>
      </c>
      <c r="H106" s="40">
        <f>6542919+9513040</f>
        <v>16055959</v>
      </c>
      <c r="I106" s="41">
        <v>320000</v>
      </c>
      <c r="J106" s="47">
        <v>21340</v>
      </c>
      <c r="K106" s="43">
        <v>125604</v>
      </c>
    </row>
    <row r="107" spans="1:11" ht="16.5" customHeight="1" x14ac:dyDescent="0.25">
      <c r="A107" s="6" t="s">
        <v>231</v>
      </c>
      <c r="B107" s="7" t="s">
        <v>237</v>
      </c>
      <c r="C107" s="8" t="s">
        <v>238</v>
      </c>
      <c r="D107" s="9" t="s">
        <v>123</v>
      </c>
      <c r="E107" s="10">
        <v>45464</v>
      </c>
      <c r="F107" s="9">
        <v>1</v>
      </c>
      <c r="G107" s="11">
        <v>694218600</v>
      </c>
      <c r="H107" s="40">
        <v>26298485</v>
      </c>
      <c r="I107" s="41">
        <v>320000</v>
      </c>
      <c r="J107" s="47">
        <v>20658</v>
      </c>
      <c r="K107" s="43">
        <v>119840</v>
      </c>
    </row>
    <row r="108" spans="1:11" x14ac:dyDescent="0.25">
      <c r="A108" s="18" t="s">
        <v>234</v>
      </c>
      <c r="B108" s="19" t="s">
        <v>19</v>
      </c>
      <c r="C108" s="20" t="s">
        <v>239</v>
      </c>
      <c r="D108" s="20" t="s">
        <v>36</v>
      </c>
      <c r="E108" s="21">
        <v>45853</v>
      </c>
      <c r="F108" s="9">
        <v>1</v>
      </c>
      <c r="G108" s="22">
        <v>215507000</v>
      </c>
      <c r="H108" s="40">
        <v>27579262.030000001</v>
      </c>
      <c r="I108" s="41"/>
      <c r="J108" s="47">
        <v>16285</v>
      </c>
      <c r="K108" s="43">
        <v>148226</v>
      </c>
    </row>
    <row r="109" spans="1:11" x14ac:dyDescent="0.25">
      <c r="A109" s="6" t="s">
        <v>236</v>
      </c>
      <c r="B109" s="7" t="s">
        <v>167</v>
      </c>
      <c r="C109" s="8" t="s">
        <v>240</v>
      </c>
      <c r="D109" s="9" t="s">
        <v>123</v>
      </c>
      <c r="E109" s="10">
        <v>45672</v>
      </c>
      <c r="F109" s="9">
        <v>1</v>
      </c>
      <c r="G109" s="11">
        <v>409700000</v>
      </c>
      <c r="H109" s="40">
        <v>9327160</v>
      </c>
      <c r="I109" s="41">
        <v>5040000</v>
      </c>
      <c r="J109" s="42">
        <v>16000</v>
      </c>
      <c r="K109" s="43">
        <v>103000</v>
      </c>
    </row>
    <row r="110" spans="1:11" x14ac:dyDescent="0.25">
      <c r="A110" s="12" t="s">
        <v>243</v>
      </c>
      <c r="B110" s="13" t="s">
        <v>80</v>
      </c>
      <c r="C110" s="14" t="s">
        <v>241</v>
      </c>
      <c r="D110" s="15" t="s">
        <v>82</v>
      </c>
      <c r="E110" s="16">
        <v>44076</v>
      </c>
      <c r="F110" s="15">
        <v>1</v>
      </c>
      <c r="G110" s="17">
        <v>68377486</v>
      </c>
      <c r="H110" s="48">
        <v>2138851.63</v>
      </c>
      <c r="I110" s="41">
        <v>384000</v>
      </c>
      <c r="J110" s="49">
        <v>13064</v>
      </c>
      <c r="K110" s="50">
        <v>322541</v>
      </c>
    </row>
    <row r="111" spans="1:11" x14ac:dyDescent="0.25">
      <c r="A111" s="34"/>
      <c r="B111" s="34"/>
      <c r="C111" s="34"/>
      <c r="D111" s="34"/>
      <c r="E111" s="34"/>
      <c r="F111" s="35">
        <f>SUM(F7:F110)</f>
        <v>104</v>
      </c>
      <c r="G111" s="34"/>
      <c r="H111" s="35">
        <f>SUM(H7:H110)</f>
        <v>369361600.43999994</v>
      </c>
      <c r="I111" s="35">
        <f>SUM(I7:I110)</f>
        <v>22550000</v>
      </c>
      <c r="J111" s="35">
        <f>SUM(J7:J110)</f>
        <v>1149385</v>
      </c>
      <c r="K111" s="34"/>
    </row>
  </sheetData>
  <mergeCells count="14">
    <mergeCell ref="H4:H5"/>
    <mergeCell ref="I4:I5"/>
    <mergeCell ref="J4:K4"/>
    <mergeCell ref="A6:K6"/>
    <mergeCell ref="B1:J1"/>
    <mergeCell ref="B2:J2"/>
    <mergeCell ref="J3:K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G. Nazarov</dc:creator>
  <cp:lastModifiedBy>Albina M. Semkova</cp:lastModifiedBy>
  <cp:lastPrinted>2026-09-23T04:20:05Z</cp:lastPrinted>
  <dcterms:created xsi:type="dcterms:W3CDTF">2015-06-05T18:19:34Z</dcterms:created>
  <dcterms:modified xsi:type="dcterms:W3CDTF">2026-09-24T04:09:55Z</dcterms:modified>
</cp:coreProperties>
</file>